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8735" windowHeight="11700"/>
  </bookViews>
  <sheets>
    <sheet name="IDP" sheetId="14" r:id="rId1"/>
    <sheet name="IDP (1)" sheetId="1" r:id="rId2"/>
    <sheet name="IDP (2)" sheetId="42" r:id="rId3"/>
    <sheet name="IDP (3)" sheetId="46" r:id="rId4"/>
    <sheet name="IDP (4)" sheetId="47" r:id="rId5"/>
    <sheet name="IDP (5)" sheetId="48" r:id="rId6"/>
    <sheet name="IDP (6)" sheetId="49" r:id="rId7"/>
    <sheet name="IDP (7)" sheetId="50" r:id="rId8"/>
    <sheet name="IDP (8)" sheetId="43" r:id="rId9"/>
    <sheet name="IDP (9)" sheetId="44" r:id="rId10"/>
    <sheet name="IDP (10)" sheetId="51" r:id="rId11"/>
    <sheet name="IDP (11)" sheetId="12" r:id="rId12"/>
    <sheet name="IDP (12)" sheetId="52" r:id="rId13"/>
    <sheet name="IDP (13)" sheetId="53" r:id="rId14"/>
    <sheet name="IDP (14)" sheetId="54" r:id="rId15"/>
    <sheet name="IDP (15)" sheetId="56" r:id="rId16"/>
  </sheets>
  <calcPr calcId="162913"/>
</workbook>
</file>

<file path=xl/calcChain.xml><?xml version="1.0" encoding="utf-8"?>
<calcChain xmlns="http://schemas.openxmlformats.org/spreadsheetml/2006/main">
  <c r="B1" i="56" l="1"/>
  <c r="B1" i="54"/>
  <c r="B1" i="53"/>
  <c r="B1" i="52"/>
  <c r="B1" i="12"/>
  <c r="B1" i="51"/>
  <c r="B1" i="44"/>
  <c r="B1" i="43"/>
  <c r="B1" i="50"/>
  <c r="B1" i="49"/>
  <c r="B1" i="48"/>
  <c r="B1" i="47"/>
  <c r="B1" i="46"/>
  <c r="B1" i="42"/>
  <c r="B1" i="1"/>
  <c r="G15" i="56"/>
  <c r="F15" i="56"/>
  <c r="G14" i="56"/>
  <c r="F14" i="56"/>
  <c r="G13" i="56"/>
  <c r="F13" i="56"/>
  <c r="G12" i="56"/>
  <c r="F12" i="56"/>
  <c r="G11" i="56"/>
  <c r="F11" i="56"/>
  <c r="G10" i="56"/>
  <c r="F10" i="56"/>
  <c r="E10" i="56"/>
  <c r="E11" i="56" s="1"/>
  <c r="E12" i="56" s="1"/>
  <c r="E13" i="56" s="1"/>
  <c r="E14" i="56" s="1"/>
  <c r="E15" i="56" s="1"/>
  <c r="G9" i="56"/>
  <c r="F9" i="56"/>
  <c r="D3" i="56"/>
  <c r="G1" i="56"/>
  <c r="G15" i="54"/>
  <c r="G14" i="54"/>
  <c r="G13" i="54"/>
  <c r="G12" i="54"/>
  <c r="G11" i="54"/>
  <c r="G10" i="54"/>
  <c r="E10" i="54"/>
  <c r="E11" i="54" s="1"/>
  <c r="E12" i="54" s="1"/>
  <c r="E13" i="54" s="1"/>
  <c r="E14" i="54" s="1"/>
  <c r="E15" i="54" s="1"/>
  <c r="G9" i="54"/>
  <c r="D3" i="54"/>
  <c r="G1" i="54"/>
  <c r="G15" i="53"/>
  <c r="G14" i="53"/>
  <c r="G13" i="53"/>
  <c r="G12" i="53"/>
  <c r="G11" i="53"/>
  <c r="G10" i="53"/>
  <c r="E10" i="53"/>
  <c r="E11" i="53" s="1"/>
  <c r="E12" i="53" s="1"/>
  <c r="E13" i="53" s="1"/>
  <c r="E14" i="53" s="1"/>
  <c r="E15" i="53" s="1"/>
  <c r="G9" i="53"/>
  <c r="D3" i="53"/>
  <c r="G1" i="53"/>
  <c r="G15" i="52"/>
  <c r="G14" i="52"/>
  <c r="G13" i="52"/>
  <c r="G12" i="52"/>
  <c r="G11" i="52"/>
  <c r="G10" i="52"/>
  <c r="E10" i="52"/>
  <c r="E11" i="52" s="1"/>
  <c r="E12" i="52" s="1"/>
  <c r="E13" i="52" s="1"/>
  <c r="E14" i="52" s="1"/>
  <c r="E15" i="52" s="1"/>
  <c r="G9" i="52"/>
  <c r="D3" i="52"/>
  <c r="G1" i="52"/>
  <c r="G15" i="51"/>
  <c r="G14" i="51"/>
  <c r="G13" i="51"/>
  <c r="G12" i="51"/>
  <c r="G11" i="51"/>
  <c r="G10" i="51"/>
  <c r="E10" i="51"/>
  <c r="E11" i="51" s="1"/>
  <c r="E12" i="51" s="1"/>
  <c r="E13" i="51" s="1"/>
  <c r="E14" i="51" s="1"/>
  <c r="E15" i="51" s="1"/>
  <c r="G9" i="51"/>
  <c r="D3" i="51"/>
  <c r="G1" i="51"/>
  <c r="G15" i="50"/>
  <c r="F15" i="50"/>
  <c r="G14" i="50"/>
  <c r="F14" i="50"/>
  <c r="G13" i="50"/>
  <c r="F13" i="50"/>
  <c r="G12" i="50"/>
  <c r="F12" i="50"/>
  <c r="G11" i="50"/>
  <c r="F11" i="50"/>
  <c r="G10" i="50"/>
  <c r="F10" i="50"/>
  <c r="E10" i="50"/>
  <c r="E11" i="50" s="1"/>
  <c r="E12" i="50" s="1"/>
  <c r="E13" i="50" s="1"/>
  <c r="E14" i="50" s="1"/>
  <c r="E15" i="50" s="1"/>
  <c r="G9" i="50"/>
  <c r="F9" i="50"/>
  <c r="D3" i="50"/>
  <c r="G1" i="50"/>
  <c r="G15" i="49"/>
  <c r="F15" i="49"/>
  <c r="G14" i="49"/>
  <c r="F14" i="49"/>
  <c r="G13" i="49"/>
  <c r="F13" i="49"/>
  <c r="G12" i="49"/>
  <c r="F12" i="49"/>
  <c r="G11" i="49"/>
  <c r="F11" i="49"/>
  <c r="G10" i="49"/>
  <c r="F10" i="49"/>
  <c r="E10" i="49"/>
  <c r="E11" i="49" s="1"/>
  <c r="E12" i="49" s="1"/>
  <c r="E13" i="49" s="1"/>
  <c r="E14" i="49" s="1"/>
  <c r="E15" i="49" s="1"/>
  <c r="G9" i="49"/>
  <c r="F9" i="49"/>
  <c r="D3" i="49"/>
  <c r="G1" i="49"/>
  <c r="G15" i="48"/>
  <c r="F15" i="48"/>
  <c r="G14" i="48"/>
  <c r="F14" i="48"/>
  <c r="G13" i="48"/>
  <c r="F13" i="48"/>
  <c r="G12" i="48"/>
  <c r="F12" i="48"/>
  <c r="G11" i="48"/>
  <c r="F11" i="48"/>
  <c r="G10" i="48"/>
  <c r="F10" i="48"/>
  <c r="E10" i="48"/>
  <c r="E11" i="48" s="1"/>
  <c r="E12" i="48" s="1"/>
  <c r="E13" i="48" s="1"/>
  <c r="E14" i="48" s="1"/>
  <c r="E15" i="48" s="1"/>
  <c r="G9" i="48"/>
  <c r="F9" i="48"/>
  <c r="D3" i="48"/>
  <c r="G1" i="48"/>
  <c r="G15" i="47"/>
  <c r="F15" i="47"/>
  <c r="G14" i="47"/>
  <c r="F14" i="47"/>
  <c r="G13" i="47"/>
  <c r="F13" i="47"/>
  <c r="G12" i="47"/>
  <c r="F12" i="47"/>
  <c r="G11" i="47"/>
  <c r="F11" i="47"/>
  <c r="G10" i="47"/>
  <c r="F10" i="47"/>
  <c r="E10" i="47"/>
  <c r="E11" i="47" s="1"/>
  <c r="E12" i="47" s="1"/>
  <c r="E13" i="47" s="1"/>
  <c r="E14" i="47" s="1"/>
  <c r="E15" i="47" s="1"/>
  <c r="G9" i="47"/>
  <c r="F9" i="47"/>
  <c r="D3" i="47"/>
  <c r="G1" i="47"/>
  <c r="G15" i="46"/>
  <c r="F15" i="46"/>
  <c r="G14" i="46"/>
  <c r="F14" i="46"/>
  <c r="G13" i="46"/>
  <c r="F13" i="46"/>
  <c r="G12" i="46"/>
  <c r="F12" i="46"/>
  <c r="G11" i="46"/>
  <c r="F11" i="46"/>
  <c r="G10" i="46"/>
  <c r="F10" i="46"/>
  <c r="E10" i="46"/>
  <c r="E11" i="46" s="1"/>
  <c r="E12" i="46" s="1"/>
  <c r="E13" i="46" s="1"/>
  <c r="E14" i="46" s="1"/>
  <c r="E15" i="46" s="1"/>
  <c r="G9" i="46"/>
  <c r="F9" i="46"/>
  <c r="D3" i="46"/>
  <c r="G1" i="46"/>
  <c r="G10" i="42"/>
  <c r="G11" i="42"/>
  <c r="G12" i="42"/>
  <c r="G13" i="42"/>
  <c r="G14" i="42"/>
  <c r="G15" i="42"/>
  <c r="G9" i="42"/>
  <c r="F10" i="42"/>
  <c r="F11" i="42"/>
  <c r="F12" i="42"/>
  <c r="F13" i="42"/>
  <c r="F14" i="42"/>
  <c r="F15" i="42"/>
  <c r="F9" i="42"/>
  <c r="D3" i="42"/>
  <c r="G1" i="42"/>
  <c r="G15" i="44"/>
  <c r="G14" i="44"/>
  <c r="G13" i="44"/>
  <c r="G12" i="44"/>
  <c r="G11" i="44"/>
  <c r="G10" i="44"/>
  <c r="E10" i="44"/>
  <c r="E11" i="44" s="1"/>
  <c r="E12" i="44" s="1"/>
  <c r="E13" i="44" s="1"/>
  <c r="E14" i="44" s="1"/>
  <c r="E15" i="44" s="1"/>
  <c r="G9" i="44"/>
  <c r="D3" i="44"/>
  <c r="G1" i="44"/>
  <c r="G15" i="43"/>
  <c r="G14" i="43"/>
  <c r="G13" i="43"/>
  <c r="G12" i="43"/>
  <c r="G11" i="43"/>
  <c r="G10" i="43"/>
  <c r="E10" i="43"/>
  <c r="E11" i="43" s="1"/>
  <c r="E12" i="43" s="1"/>
  <c r="E13" i="43" s="1"/>
  <c r="E14" i="43" s="1"/>
  <c r="E15" i="43" s="1"/>
  <c r="G9" i="43"/>
  <c r="D3" i="43"/>
  <c r="G1" i="43"/>
  <c r="E10" i="42"/>
  <c r="E11" i="42" s="1"/>
  <c r="E12" i="42" s="1"/>
  <c r="E13" i="42" s="1"/>
  <c r="E14" i="42" s="1"/>
  <c r="E15" i="42" s="1"/>
  <c r="F9" i="12" l="1"/>
  <c r="G9" i="12" s="1"/>
  <c r="D3" i="12"/>
  <c r="D3" i="1"/>
  <c r="G34" i="14"/>
  <c r="G1" i="12"/>
  <c r="G1" i="1"/>
  <c r="G12" i="12"/>
  <c r="G13" i="12"/>
  <c r="F10" i="12"/>
  <c r="G10" i="12" s="1"/>
  <c r="F11" i="12"/>
  <c r="G11" i="12" s="1"/>
  <c r="F12" i="12"/>
  <c r="F13" i="12"/>
  <c r="F14" i="12"/>
  <c r="G14" i="12" s="1"/>
  <c r="F15" i="12"/>
  <c r="G15" i="12" s="1"/>
  <c r="E10" i="12"/>
  <c r="E11" i="12" s="1"/>
  <c r="E12" i="12" s="1"/>
  <c r="E13" i="12" s="1"/>
  <c r="E14" i="12" s="1"/>
  <c r="E15" i="12" s="1"/>
  <c r="E10" i="1"/>
  <c r="E11" i="1" s="1"/>
  <c r="E12" i="1" s="1"/>
  <c r="E13" i="1" s="1"/>
  <c r="E14" i="1" s="1"/>
  <c r="E15" i="1" s="1"/>
  <c r="F12" i="1"/>
  <c r="G12" i="1"/>
  <c r="F13" i="1"/>
  <c r="G13" i="1"/>
  <c r="F14" i="1"/>
  <c r="G14" i="1"/>
  <c r="F15" i="1"/>
  <c r="G15" i="1"/>
  <c r="G10" i="1"/>
  <c r="G11" i="1"/>
  <c r="F10" i="1"/>
  <c r="F11" i="1"/>
  <c r="G9" i="1"/>
  <c r="F9" i="1"/>
</calcChain>
</file>

<file path=xl/sharedStrings.xml><?xml version="1.0" encoding="utf-8"?>
<sst xmlns="http://schemas.openxmlformats.org/spreadsheetml/2006/main" count="396" uniqueCount="72">
  <si>
    <t>Margine inf.</t>
  </si>
  <si>
    <t>Margine SUP.</t>
  </si>
  <si>
    <t>Costo Annuo di Processo</t>
  </si>
  <si>
    <t>Organizzazione</t>
  </si>
  <si>
    <t>U.d.M.</t>
  </si>
  <si>
    <t>Anno</t>
  </si>
  <si>
    <t>Valori annui rilevati</t>
  </si>
  <si>
    <t>Valore di riferimento</t>
  </si>
  <si>
    <t>Compilare solo le parti in giallo</t>
  </si>
  <si>
    <t xml:space="preserve">Processo Monitorato </t>
  </si>
  <si>
    <t xml:space="preserve">Indicatore </t>
  </si>
  <si>
    <t xml:space="preserve">Tolleranza (%) </t>
  </si>
  <si>
    <t>Anno di riferimento</t>
  </si>
  <si>
    <t>Inserire valori annui rilevati dal RDP</t>
  </si>
  <si>
    <t>Valore di riferimento dal budget e/o target</t>
  </si>
  <si>
    <t>Unità di misura dell'indicatore</t>
  </si>
  <si>
    <t>** calcolato automaticamente**</t>
  </si>
  <si>
    <t>Euro (€)</t>
  </si>
  <si>
    <t>giorni (gg)</t>
  </si>
  <si>
    <t>n.a.</t>
  </si>
  <si>
    <t>Valore di riferimento (target)</t>
  </si>
  <si>
    <t>numero (n)</t>
  </si>
  <si>
    <t>Valore percentuale</t>
  </si>
  <si>
    <t>Delta percentuale</t>
  </si>
  <si>
    <t>Indicatori di processo</t>
  </si>
  <si>
    <t>Costo annuo di processo</t>
  </si>
  <si>
    <t>Foglio</t>
  </si>
  <si>
    <t>Indicatore</t>
  </si>
  <si>
    <t>IDP (1)</t>
  </si>
  <si>
    <t>IDP (2)</t>
  </si>
  <si>
    <t>IDP (3)</t>
  </si>
  <si>
    <t>IDP (4)</t>
  </si>
  <si>
    <t>IDP (5)</t>
  </si>
  <si>
    <t>IDP (6)</t>
  </si>
  <si>
    <t>IDP (7)</t>
  </si>
  <si>
    <t>IDP (8)</t>
  </si>
  <si>
    <t>IDP (9)</t>
  </si>
  <si>
    <t>IDP (10)</t>
  </si>
  <si>
    <t>Validato dal Resp. del Monitoraggio</t>
  </si>
  <si>
    <t>nominativo e firma</t>
  </si>
  <si>
    <t>in data</t>
  </si>
  <si>
    <t>euro (€)</t>
  </si>
  <si>
    <t>MOD 910_X7</t>
  </si>
  <si>
    <t>Attività post vendita</t>
  </si>
  <si>
    <t>Tempo medio risposta info Cliente</t>
  </si>
  <si>
    <t>Tempo medio risposta reclamo Cliente</t>
  </si>
  <si>
    <t>Tempo medio evasione Cliente</t>
  </si>
  <si>
    <t>Tempo medio garanzia (riparazione e/o sostituzione)</t>
  </si>
  <si>
    <t>Tempo medio rimborso Cliente</t>
  </si>
  <si>
    <t>Tempo medio ritiro e/o annullamento prodotto</t>
  </si>
  <si>
    <t>Giacenza media parti sostitutive in WH</t>
  </si>
  <si>
    <t>n° annuo prodotti NC</t>
  </si>
  <si>
    <t>Valore annuo costo di assistenza</t>
  </si>
  <si>
    <t>Tasso di soddisfazione Clienti</t>
  </si>
  <si>
    <t>n° difetti prodotti entro 6 mesi (progettuali)</t>
  </si>
  <si>
    <t>n° difetti prodotti entro 12 mesi</t>
  </si>
  <si>
    <t>n° difetti prodotti entro 24 mesi</t>
  </si>
  <si>
    <t>n° difetti prodotti non addebitabili</t>
  </si>
  <si>
    <t>IDP (11)</t>
  </si>
  <si>
    <t>IDP (12)</t>
  </si>
  <si>
    <t>IDP (13)</t>
  </si>
  <si>
    <t>IDP (14)</t>
  </si>
  <si>
    <t>IDP (15)</t>
  </si>
  <si>
    <t>Giorni (gg)</t>
  </si>
  <si>
    <t>Tempo medio risposta evasione Cliente</t>
  </si>
  <si>
    <t>Tempo medio intervento garanzia (riparazione/sostituzione)</t>
  </si>
  <si>
    <t>Tempo medio ritiro/annullamento prodotto</t>
  </si>
  <si>
    <t>-</t>
  </si>
  <si>
    <t>Valore annuo costo di assitenza</t>
  </si>
  <si>
    <t>Tasso di soddisfazione dei Clienti</t>
  </si>
  <si>
    <t>MOD 910_B</t>
  </si>
  <si>
    <t>percentuale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</si>
</sst>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rgb="FFFF0000"/>
      <name val="Century Gothic"/>
      <family val="2"/>
    </font>
    <font>
      <i/>
      <sz val="8"/>
      <color rgb="FFFF0000"/>
      <name val="Century Gothic"/>
      <family val="2"/>
    </font>
    <font>
      <sz val="12"/>
      <color rgb="FF000000"/>
      <name val="Century Gothic"/>
      <family val="2"/>
    </font>
    <font>
      <i/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NumberFormat="1" applyFont="1"/>
    <xf numFmtId="0" fontId="1" fillId="0" borderId="0" xfId="0" applyNumberFormat="1" applyFont="1" applyAlignment="1"/>
    <xf numFmtId="0" fontId="1" fillId="0" borderId="0" xfId="0" applyFont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4" fontId="1" fillId="0" borderId="0" xfId="0" applyNumberFormat="1" applyFont="1" applyAlignment="1"/>
    <xf numFmtId="4" fontId="1" fillId="0" borderId="0" xfId="0" applyNumberFormat="1" applyFont="1" applyAlignment="1">
      <alignment wrapText="1"/>
    </xf>
    <xf numFmtId="0" fontId="1" fillId="0" borderId="2" xfId="0" applyNumberFormat="1" applyFont="1" applyBorder="1"/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NumberFormat="1" applyFont="1" applyBorder="1"/>
    <xf numFmtId="4" fontId="1" fillId="0" borderId="0" xfId="0" applyNumberFormat="1" applyFont="1" applyBorder="1"/>
    <xf numFmtId="4" fontId="1" fillId="0" borderId="6" xfId="0" applyNumberFormat="1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0" fontId="6" fillId="0" borderId="1" xfId="0" applyFont="1" applyFill="1" applyBorder="1" applyAlignment="1">
      <alignment horizontal="right" vertical="top" wrapText="1"/>
    </xf>
    <xf numFmtId="0" fontId="3" fillId="2" borderId="11" xfId="0" applyFont="1" applyFill="1" applyBorder="1" applyAlignment="1" applyProtection="1">
      <alignment horizontal="center"/>
      <protection locked="0"/>
    </xf>
    <xf numFmtId="4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4" fontId="1" fillId="2" borderId="1" xfId="0" applyNumberFormat="1" applyFont="1" applyFill="1" applyBorder="1" applyProtection="1"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8" fillId="0" borderId="0" xfId="0" applyFont="1" applyBorder="1" applyAlignment="1">
      <alignment horizontal="right"/>
    </xf>
    <xf numFmtId="14" fontId="1" fillId="0" borderId="6" xfId="0" applyNumberFormat="1" applyFont="1" applyBorder="1"/>
    <xf numFmtId="0" fontId="8" fillId="0" borderId="8" xfId="0" applyFont="1" applyBorder="1" applyAlignment="1">
      <alignment horizontal="right"/>
    </xf>
    <xf numFmtId="14" fontId="1" fillId="0" borderId="9" xfId="0" applyNumberFormat="1" applyFont="1" applyBorder="1"/>
    <xf numFmtId="0" fontId="7" fillId="0" borderId="0" xfId="0" applyFont="1" applyAlignment="1">
      <alignment horizontal="justify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7" fillId="0" borderId="0" xfId="0" applyFont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1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Alignment="1">
      <alignment horizontal="left" vertical="top"/>
    </xf>
    <xf numFmtId="0" fontId="3" fillId="0" borderId="10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" fillId="0" borderId="10" xfId="0" applyNumberFormat="1" applyFont="1" applyBorder="1" applyAlignment="1">
      <alignment horizontal="left"/>
    </xf>
    <xf numFmtId="0" fontId="1" fillId="0" borderId="11" xfId="0" applyNumberFormat="1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(1)'!$C$9:$C$15</c:f>
              <c:numCache>
                <c:formatCode>#,##0.00</c:formatCode>
                <c:ptCount val="7"/>
                <c:pt idx="0">
                  <c:v>65000</c:v>
                </c:pt>
                <c:pt idx="1">
                  <c:v>85000</c:v>
                </c:pt>
                <c:pt idx="2">
                  <c:v>120000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1D-4342-AC54-87F9D8200CE6}"/>
            </c:ext>
          </c:extLst>
        </c:ser>
        <c:ser>
          <c:idx val="1"/>
          <c:order val="1"/>
          <c:tx>
            <c:strRef>
              <c:f>'IDP (1)'!$F$7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(1)'!$F$9:$F$15</c:f>
              <c:numCache>
                <c:formatCode>#,##0.00</c:formatCode>
                <c:ptCount val="7"/>
                <c:pt idx="0">
                  <c:v>90000</c:v>
                </c:pt>
                <c:pt idx="1">
                  <c:v>90000</c:v>
                </c:pt>
                <c:pt idx="2">
                  <c:v>90000</c:v>
                </c:pt>
                <c:pt idx="3">
                  <c:v>90000</c:v>
                </c:pt>
                <c:pt idx="4">
                  <c:v>90000</c:v>
                </c:pt>
                <c:pt idx="5">
                  <c:v>90000</c:v>
                </c:pt>
                <c:pt idx="6">
                  <c:v>90000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1D-4342-AC54-87F9D8200CE6}"/>
            </c:ext>
          </c:extLst>
        </c:ser>
        <c:ser>
          <c:idx val="2"/>
          <c:order val="2"/>
          <c:tx>
            <c:strRef>
              <c:f>'IDP (1)'!$G$7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(1)'!$G$9:$G$15</c:f>
              <c:numCache>
                <c:formatCode>#,##0.00</c:formatCode>
                <c:ptCount val="7"/>
                <c:pt idx="0">
                  <c:v>110000</c:v>
                </c:pt>
                <c:pt idx="1">
                  <c:v>110000</c:v>
                </c:pt>
                <c:pt idx="2">
                  <c:v>110000</c:v>
                </c:pt>
                <c:pt idx="3">
                  <c:v>110000</c:v>
                </c:pt>
                <c:pt idx="4">
                  <c:v>110000</c:v>
                </c:pt>
                <c:pt idx="5">
                  <c:v>110000</c:v>
                </c:pt>
                <c:pt idx="6">
                  <c:v>110000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B1D-4342-AC54-87F9D8200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07296"/>
        <c:axId val="57608832"/>
      </c:scatterChart>
      <c:valAx>
        <c:axId val="57607296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57608832"/>
        <c:crosses val="autoZero"/>
        <c:crossBetween val="midCat"/>
      </c:valAx>
      <c:valAx>
        <c:axId val="57608832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576072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(10)'!$C$7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(10)'!$B$9:$B$15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(10)'!$C$9:$C$15</c:f>
              <c:numCache>
                <c:formatCode>#,##0.00</c:formatCode>
                <c:ptCount val="7"/>
                <c:pt idx="0">
                  <c:v>45000</c:v>
                </c:pt>
                <c:pt idx="1">
                  <c:v>25000</c:v>
                </c:pt>
                <c:pt idx="2">
                  <c:v>35000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C5-49B3-A3D9-4684393A6F64}"/>
            </c:ext>
          </c:extLst>
        </c:ser>
        <c:ser>
          <c:idx val="2"/>
          <c:order val="1"/>
          <c:tx>
            <c:strRef>
              <c:f>'IDP (10)'!$G$7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(10)'!$B$9:$B$15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(10)'!$G$9:$G$15</c:f>
              <c:numCache>
                <c:formatCode>#,##0.00</c:formatCode>
                <c:ptCount val="7"/>
                <c:pt idx="0">
                  <c:v>62500</c:v>
                </c:pt>
                <c:pt idx="1">
                  <c:v>62500</c:v>
                </c:pt>
                <c:pt idx="2">
                  <c:v>62500</c:v>
                </c:pt>
                <c:pt idx="3">
                  <c:v>62500</c:v>
                </c:pt>
                <c:pt idx="4">
                  <c:v>62500</c:v>
                </c:pt>
                <c:pt idx="5">
                  <c:v>62500</c:v>
                </c:pt>
                <c:pt idx="6">
                  <c:v>62500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C5-49B3-A3D9-4684393A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42592"/>
        <c:axId val="62952576"/>
      </c:scatterChart>
      <c:valAx>
        <c:axId val="62942592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2952576"/>
        <c:crosses val="autoZero"/>
        <c:crossBetween val="midCat"/>
      </c:valAx>
      <c:valAx>
        <c:axId val="6295257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29425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'IDP (11)'!$F$7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00B050"/>
            </a:solidFill>
            <a:ln w="12700">
              <a:noFill/>
              <a:prstDash val="solid"/>
            </a:ln>
          </c:spPr>
          <c:invertIfNegative val="0"/>
          <c:cat>
            <c:numRef>
              <c:f>'IDP (11)'!$B$9:$B$15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(11)'!$F$9:$F$15</c:f>
              <c:numCache>
                <c:formatCode>#,##0.00</c:formatCode>
                <c:ptCount val="7"/>
                <c:pt idx="0">
                  <c:v>68.235294117647058</c:v>
                </c:pt>
                <c:pt idx="1">
                  <c:v>58.82352941176471</c:v>
                </c:pt>
                <c:pt idx="2">
                  <c:v>76.470588235294116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C-4D9E-B23E-9D1EBBB0F62E}"/>
            </c:ext>
          </c:extLst>
        </c:ser>
        <c:ser>
          <c:idx val="2"/>
          <c:order val="1"/>
          <c:tx>
            <c:strRef>
              <c:f>'IDP (11)'!$G$7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numRef>
              <c:f>'IDP (11)'!$B$9:$B$15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(11)'!$G$9:$G$15</c:f>
              <c:numCache>
                <c:formatCode>#,##0.00</c:formatCode>
                <c:ptCount val="7"/>
                <c:pt idx="0">
                  <c:v>31.764705882352942</c:v>
                </c:pt>
                <c:pt idx="1">
                  <c:v>41.17647058823529</c:v>
                </c:pt>
                <c:pt idx="2">
                  <c:v>23.529411764705884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BC-4D9E-B23E-9D1EBBB0F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358848"/>
        <c:axId val="63360384"/>
      </c:barChart>
      <c:catAx>
        <c:axId val="63358848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3360384"/>
        <c:crosses val="autoZero"/>
        <c:auto val="1"/>
        <c:lblAlgn val="ctr"/>
        <c:lblOffset val="100"/>
        <c:noMultiLvlLbl val="0"/>
      </c:catAx>
      <c:valAx>
        <c:axId val="63360384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3358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(12)'!$C$7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(12)'!$C$9:$C$15</c:f>
              <c:numCache>
                <c:formatCode>#,##0.00</c:formatCode>
                <c:ptCount val="7"/>
                <c:pt idx="0">
                  <c:v>25</c:v>
                </c:pt>
                <c:pt idx="1">
                  <c:v>13</c:v>
                </c:pt>
                <c:pt idx="2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6E-446C-B521-C277C69728D7}"/>
            </c:ext>
          </c:extLst>
        </c:ser>
        <c:ser>
          <c:idx val="2"/>
          <c:order val="1"/>
          <c:tx>
            <c:strRef>
              <c:f>'IDP (12)'!$G$7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(12)'!$G$9:$G$15</c:f>
              <c:numCache>
                <c:formatCode>#,##0.00</c:formatCode>
                <c:ptCount val="7"/>
                <c:pt idx="0">
                  <c:v>16.5</c:v>
                </c:pt>
                <c:pt idx="1">
                  <c:v>16.5</c:v>
                </c:pt>
                <c:pt idx="2">
                  <c:v>16.5</c:v>
                </c:pt>
                <c:pt idx="3">
                  <c:v>16.5</c:v>
                </c:pt>
                <c:pt idx="4">
                  <c:v>16.5</c:v>
                </c:pt>
                <c:pt idx="5">
                  <c:v>16.5</c:v>
                </c:pt>
                <c:pt idx="6">
                  <c:v>16.5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6E-446C-B521-C277C6972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744128"/>
        <c:axId val="67745664"/>
      </c:scatterChart>
      <c:valAx>
        <c:axId val="67744128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745664"/>
        <c:crosses val="autoZero"/>
        <c:crossBetween val="midCat"/>
      </c:valAx>
      <c:valAx>
        <c:axId val="67745664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7441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(13)'!$C$7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(13)'!$C$9:$C$15</c:f>
              <c:numCache>
                <c:formatCode>#,##0.00</c:formatCode>
                <c:ptCount val="7"/>
                <c:pt idx="0">
                  <c:v>30</c:v>
                </c:pt>
                <c:pt idx="1">
                  <c:v>26</c:v>
                </c:pt>
                <c:pt idx="2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DE-470C-9B30-FB1AB7218F00}"/>
            </c:ext>
          </c:extLst>
        </c:ser>
        <c:ser>
          <c:idx val="2"/>
          <c:order val="1"/>
          <c:tx>
            <c:strRef>
              <c:f>'IDP (13)'!$G$7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(13)'!$G$9:$G$15</c:f>
              <c:numCache>
                <c:formatCode>#,##0.00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DE-470C-9B30-FB1AB7218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20160"/>
        <c:axId val="67826048"/>
      </c:scatterChart>
      <c:valAx>
        <c:axId val="67820160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826048"/>
        <c:crosses val="autoZero"/>
        <c:crossBetween val="midCat"/>
      </c:valAx>
      <c:valAx>
        <c:axId val="67826048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8201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(14)'!$C$7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(14)'!$C$9:$C$15</c:f>
              <c:numCache>
                <c:formatCode>#,##0.00</c:formatCode>
                <c:ptCount val="7"/>
                <c:pt idx="0">
                  <c:v>95</c:v>
                </c:pt>
                <c:pt idx="1">
                  <c:v>80</c:v>
                </c:pt>
                <c:pt idx="2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4F-497F-8C3D-8F5F3F99F1D4}"/>
            </c:ext>
          </c:extLst>
        </c:ser>
        <c:ser>
          <c:idx val="2"/>
          <c:order val="1"/>
          <c:tx>
            <c:strRef>
              <c:f>'IDP (14)'!$G$7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(14)'!$G$9:$G$15</c:f>
              <c:numCache>
                <c:formatCode>#,##0.00</c:formatCode>
                <c:ptCount val="7"/>
                <c:pt idx="0">
                  <c:v>66</c:v>
                </c:pt>
                <c:pt idx="1">
                  <c:v>66</c:v>
                </c:pt>
                <c:pt idx="2">
                  <c:v>66</c:v>
                </c:pt>
                <c:pt idx="3">
                  <c:v>66</c:v>
                </c:pt>
                <c:pt idx="4">
                  <c:v>66</c:v>
                </c:pt>
                <c:pt idx="5">
                  <c:v>66</c:v>
                </c:pt>
                <c:pt idx="6">
                  <c:v>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4F-497F-8C3D-8F5F3F99F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67776"/>
        <c:axId val="67869312"/>
      </c:scatterChart>
      <c:valAx>
        <c:axId val="67867776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869312"/>
        <c:crosses val="autoZero"/>
        <c:crossBetween val="midCat"/>
      </c:valAx>
      <c:valAx>
        <c:axId val="67869312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8677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(15)'!$C$7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(15)'!$C$9:$C$15</c:f>
              <c:numCache>
                <c:formatCode>#,##0.00</c:formatCode>
                <c:ptCount val="7"/>
                <c:pt idx="0">
                  <c:v>60</c:v>
                </c:pt>
                <c:pt idx="1">
                  <c:v>60</c:v>
                </c:pt>
                <c:pt idx="2">
                  <c:v>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BE-44CA-88D5-F2AC6DF7335A}"/>
            </c:ext>
          </c:extLst>
        </c:ser>
        <c:ser>
          <c:idx val="1"/>
          <c:order val="1"/>
          <c:tx>
            <c:strRef>
              <c:f>'IDP (15)'!$F$7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(15)'!$F$9:$F$15</c:f>
              <c:numCache>
                <c:formatCode>#,##0.00</c:formatCode>
                <c:ptCount val="7"/>
                <c:pt idx="0">
                  <c:v>135</c:v>
                </c:pt>
                <c:pt idx="1">
                  <c:v>135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BE-44CA-88D5-F2AC6DF7335A}"/>
            </c:ext>
          </c:extLst>
        </c:ser>
        <c:ser>
          <c:idx val="2"/>
          <c:order val="2"/>
          <c:tx>
            <c:strRef>
              <c:f>'IDP (15)'!$G$7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(15)'!$G$9:$G$15</c:f>
              <c:numCache>
                <c:formatCode>#,##0.00</c:formatCode>
                <c:ptCount val="7"/>
                <c:pt idx="0">
                  <c:v>165</c:v>
                </c:pt>
                <c:pt idx="1">
                  <c:v>165</c:v>
                </c:pt>
                <c:pt idx="2">
                  <c:v>165</c:v>
                </c:pt>
                <c:pt idx="3">
                  <c:v>165</c:v>
                </c:pt>
                <c:pt idx="4">
                  <c:v>165</c:v>
                </c:pt>
                <c:pt idx="5">
                  <c:v>165</c:v>
                </c:pt>
                <c:pt idx="6">
                  <c:v>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BE-44CA-88D5-F2AC6DF73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15104"/>
        <c:axId val="61216640"/>
      </c:scatterChart>
      <c:valAx>
        <c:axId val="61215104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1216640"/>
        <c:crosses val="autoZero"/>
        <c:crossBetween val="midCat"/>
      </c:valAx>
      <c:valAx>
        <c:axId val="61216640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12151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(2)'!$C$7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(2)'!$C$9:$C$15</c:f>
              <c:numCache>
                <c:formatCode>#,##0.00</c:formatCode>
                <c:ptCount val="7"/>
                <c:pt idx="0">
                  <c:v>2</c:v>
                </c:pt>
                <c:pt idx="1">
                  <c:v>3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C1-4560-A851-ADB7838B4405}"/>
            </c:ext>
          </c:extLst>
        </c:ser>
        <c:ser>
          <c:idx val="1"/>
          <c:order val="1"/>
          <c:tx>
            <c:strRef>
              <c:f>'IDP (2)'!$F$7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(2)'!$F$9:$F$15</c:f>
              <c:numCache>
                <c:formatCode>#,##0.00</c:formatCode>
                <c:ptCount val="7"/>
                <c:pt idx="0">
                  <c:v>3.6</c:v>
                </c:pt>
                <c:pt idx="1">
                  <c:v>3.6</c:v>
                </c:pt>
                <c:pt idx="2">
                  <c:v>3.6</c:v>
                </c:pt>
                <c:pt idx="3">
                  <c:v>3.6</c:v>
                </c:pt>
                <c:pt idx="4">
                  <c:v>3.6</c:v>
                </c:pt>
                <c:pt idx="5">
                  <c:v>3.6</c:v>
                </c:pt>
                <c:pt idx="6">
                  <c:v>3.6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C1-4560-A851-ADB7838B4405}"/>
            </c:ext>
          </c:extLst>
        </c:ser>
        <c:ser>
          <c:idx val="2"/>
          <c:order val="2"/>
          <c:tx>
            <c:strRef>
              <c:f>'IDP (2)'!$G$7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(2)'!$G$9:$G$15</c:f>
              <c:numCache>
                <c:formatCode>#,##0.00</c:formatCode>
                <c:ptCount val="7"/>
                <c:pt idx="0">
                  <c:v>4.4000000000000004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C1-4560-A851-ADB7838B4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38976"/>
        <c:axId val="61040512"/>
      </c:scatterChart>
      <c:valAx>
        <c:axId val="61038976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1040512"/>
        <c:crosses val="autoZero"/>
        <c:crossBetween val="midCat"/>
      </c:valAx>
      <c:valAx>
        <c:axId val="61040512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10389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(3)'!$C$7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(3)'!$C$9:$C$15</c:f>
              <c:numCache>
                <c:formatCode>#,##0.00</c:formatCode>
                <c:ptCount val="7"/>
                <c:pt idx="0">
                  <c:v>2</c:v>
                </c:pt>
                <c:pt idx="1">
                  <c:v>3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BA-4B0A-8C77-60F97B5F40DB}"/>
            </c:ext>
          </c:extLst>
        </c:ser>
        <c:ser>
          <c:idx val="1"/>
          <c:order val="1"/>
          <c:tx>
            <c:strRef>
              <c:f>'IDP (3)'!$F$7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(3)'!$F$9:$F$15</c:f>
              <c:numCache>
                <c:formatCode>#,##0.00</c:formatCode>
                <c:ptCount val="7"/>
                <c:pt idx="0">
                  <c:v>3.6</c:v>
                </c:pt>
                <c:pt idx="1">
                  <c:v>3.6</c:v>
                </c:pt>
                <c:pt idx="2">
                  <c:v>3.6</c:v>
                </c:pt>
                <c:pt idx="3">
                  <c:v>3.6</c:v>
                </c:pt>
                <c:pt idx="4">
                  <c:v>3.6</c:v>
                </c:pt>
                <c:pt idx="5">
                  <c:v>3.6</c:v>
                </c:pt>
                <c:pt idx="6">
                  <c:v>3.6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BA-4B0A-8C77-60F97B5F40DB}"/>
            </c:ext>
          </c:extLst>
        </c:ser>
        <c:ser>
          <c:idx val="2"/>
          <c:order val="2"/>
          <c:tx>
            <c:strRef>
              <c:f>'IDP (3)'!$G$7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(3)'!$G$9:$G$15</c:f>
              <c:numCache>
                <c:formatCode>#,##0.00</c:formatCode>
                <c:ptCount val="7"/>
                <c:pt idx="0">
                  <c:v>4.4000000000000004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3BA-4B0A-8C77-60F97B5F4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03488"/>
        <c:axId val="61109376"/>
      </c:scatterChart>
      <c:valAx>
        <c:axId val="61103488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1109376"/>
        <c:crosses val="autoZero"/>
        <c:crossBetween val="midCat"/>
      </c:valAx>
      <c:valAx>
        <c:axId val="6110937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11034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(4)'!$C$7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(4)'!$C$9:$C$15</c:f>
              <c:numCache>
                <c:formatCode>#,##0.00</c:formatCode>
                <c:ptCount val="7"/>
                <c:pt idx="0">
                  <c:v>2</c:v>
                </c:pt>
                <c:pt idx="1">
                  <c:v>3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34-42B6-9308-76ABB543778D}"/>
            </c:ext>
          </c:extLst>
        </c:ser>
        <c:ser>
          <c:idx val="1"/>
          <c:order val="1"/>
          <c:tx>
            <c:strRef>
              <c:f>'IDP (4)'!$F$7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(4)'!$F$9:$F$15</c:f>
              <c:numCache>
                <c:formatCode>#,##0.00</c:formatCode>
                <c:ptCount val="7"/>
                <c:pt idx="0">
                  <c:v>3.6</c:v>
                </c:pt>
                <c:pt idx="1">
                  <c:v>3.6</c:v>
                </c:pt>
                <c:pt idx="2">
                  <c:v>3.6</c:v>
                </c:pt>
                <c:pt idx="3">
                  <c:v>3.6</c:v>
                </c:pt>
                <c:pt idx="4">
                  <c:v>3.6</c:v>
                </c:pt>
                <c:pt idx="5">
                  <c:v>3.6</c:v>
                </c:pt>
                <c:pt idx="6">
                  <c:v>3.6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34-42B6-9308-76ABB543778D}"/>
            </c:ext>
          </c:extLst>
        </c:ser>
        <c:ser>
          <c:idx val="2"/>
          <c:order val="2"/>
          <c:tx>
            <c:strRef>
              <c:f>'IDP (4)'!$G$7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(4)'!$G$9:$G$15</c:f>
              <c:numCache>
                <c:formatCode>#,##0.00</c:formatCode>
                <c:ptCount val="7"/>
                <c:pt idx="0">
                  <c:v>4.4000000000000004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D34-42B6-9308-76ABB543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03424"/>
        <c:axId val="61305216"/>
      </c:scatterChart>
      <c:valAx>
        <c:axId val="61303424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1305216"/>
        <c:crosses val="autoZero"/>
        <c:crossBetween val="midCat"/>
      </c:valAx>
      <c:valAx>
        <c:axId val="6130521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13034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(5)'!$C$7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(5)'!$C$9:$C$15</c:f>
              <c:numCache>
                <c:formatCode>#,##0.00</c:formatCode>
                <c:ptCount val="7"/>
                <c:pt idx="0">
                  <c:v>35</c:v>
                </c:pt>
                <c:pt idx="1">
                  <c:v>21</c:v>
                </c:pt>
                <c:pt idx="2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78-41B1-B2DA-95F04EA2862B}"/>
            </c:ext>
          </c:extLst>
        </c:ser>
        <c:ser>
          <c:idx val="1"/>
          <c:order val="1"/>
          <c:tx>
            <c:strRef>
              <c:f>'IDP (5)'!$F$7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(5)'!$F$9:$F$15</c:f>
              <c:numCache>
                <c:formatCode>#,##0.00</c:formatCode>
                <c:ptCount val="7"/>
                <c:pt idx="0">
                  <c:v>12.6</c:v>
                </c:pt>
                <c:pt idx="1">
                  <c:v>12.6</c:v>
                </c:pt>
                <c:pt idx="2">
                  <c:v>12.6</c:v>
                </c:pt>
                <c:pt idx="3">
                  <c:v>12.6</c:v>
                </c:pt>
                <c:pt idx="4">
                  <c:v>12.6</c:v>
                </c:pt>
                <c:pt idx="5">
                  <c:v>12.6</c:v>
                </c:pt>
                <c:pt idx="6">
                  <c:v>12.6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78-41B1-B2DA-95F04EA2862B}"/>
            </c:ext>
          </c:extLst>
        </c:ser>
        <c:ser>
          <c:idx val="2"/>
          <c:order val="2"/>
          <c:tx>
            <c:strRef>
              <c:f>'IDP (5)'!$G$7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(5)'!$G$9:$G$15</c:f>
              <c:numCache>
                <c:formatCode>#,##0.00</c:formatCode>
                <c:ptCount val="7"/>
                <c:pt idx="0">
                  <c:v>15.4</c:v>
                </c:pt>
                <c:pt idx="1">
                  <c:v>15.4</c:v>
                </c:pt>
                <c:pt idx="2">
                  <c:v>15.4</c:v>
                </c:pt>
                <c:pt idx="3">
                  <c:v>15.4</c:v>
                </c:pt>
                <c:pt idx="4">
                  <c:v>15.4</c:v>
                </c:pt>
                <c:pt idx="5">
                  <c:v>15.4</c:v>
                </c:pt>
                <c:pt idx="6">
                  <c:v>15.4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78-41B1-B2DA-95F04EA28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87968"/>
        <c:axId val="61189504"/>
      </c:scatterChart>
      <c:valAx>
        <c:axId val="61187968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1189504"/>
        <c:crosses val="autoZero"/>
        <c:crossBetween val="midCat"/>
      </c:valAx>
      <c:valAx>
        <c:axId val="61189504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11879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(6)'!$C$7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(6)'!$B$9:$B$15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(6)'!$C$9:$C$15</c:f>
              <c:numCache>
                <c:formatCode>#,##0.00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60-4273-8F3E-31CBF2CF17BD}"/>
            </c:ext>
          </c:extLst>
        </c:ser>
        <c:ser>
          <c:idx val="1"/>
          <c:order val="1"/>
          <c:tx>
            <c:strRef>
              <c:f>'IDP (6)'!$F$7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(6)'!$B$9:$B$15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(6)'!$F$9:$F$15</c:f>
              <c:numCache>
                <c:formatCode>#,##0.00</c:formatCode>
                <c:ptCount val="7"/>
                <c:pt idx="0">
                  <c:v>12.6</c:v>
                </c:pt>
                <c:pt idx="1">
                  <c:v>12.6</c:v>
                </c:pt>
                <c:pt idx="2">
                  <c:v>12.6</c:v>
                </c:pt>
                <c:pt idx="3">
                  <c:v>12.6</c:v>
                </c:pt>
                <c:pt idx="4">
                  <c:v>12.6</c:v>
                </c:pt>
                <c:pt idx="5">
                  <c:v>12.6</c:v>
                </c:pt>
                <c:pt idx="6">
                  <c:v>12.6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60-4273-8F3E-31CBF2CF17BD}"/>
            </c:ext>
          </c:extLst>
        </c:ser>
        <c:ser>
          <c:idx val="2"/>
          <c:order val="2"/>
          <c:tx>
            <c:strRef>
              <c:f>'IDP (6)'!$G$7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(6)'!$B$9:$B$15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(6)'!$G$9:$G$15</c:f>
              <c:numCache>
                <c:formatCode>#,##0.00</c:formatCode>
                <c:ptCount val="7"/>
                <c:pt idx="0">
                  <c:v>15.4</c:v>
                </c:pt>
                <c:pt idx="1">
                  <c:v>15.4</c:v>
                </c:pt>
                <c:pt idx="2">
                  <c:v>15.4</c:v>
                </c:pt>
                <c:pt idx="3">
                  <c:v>15.4</c:v>
                </c:pt>
                <c:pt idx="4">
                  <c:v>15.4</c:v>
                </c:pt>
                <c:pt idx="5">
                  <c:v>15.4</c:v>
                </c:pt>
                <c:pt idx="6">
                  <c:v>15.4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C60-4273-8F3E-31CBF2CF1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71520"/>
        <c:axId val="61373056"/>
      </c:scatterChart>
      <c:valAx>
        <c:axId val="61371520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1373056"/>
        <c:crosses val="autoZero"/>
        <c:crossBetween val="midCat"/>
      </c:valAx>
      <c:valAx>
        <c:axId val="6137305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13715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(7)'!$C$7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(7)'!$B$9:$B$15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(7)'!$C$9:$C$15</c:f>
              <c:numCache>
                <c:formatCode>#,##0.00</c:formatCode>
                <c:ptCount val="7"/>
                <c:pt idx="0">
                  <c:v>60</c:v>
                </c:pt>
                <c:pt idx="1">
                  <c:v>60</c:v>
                </c:pt>
                <c:pt idx="2">
                  <c:v>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8B-42CB-A971-75D0D0B757C4}"/>
            </c:ext>
          </c:extLst>
        </c:ser>
        <c:ser>
          <c:idx val="1"/>
          <c:order val="1"/>
          <c:tx>
            <c:strRef>
              <c:f>'IDP (7)'!$F$7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(7)'!$B$9:$B$15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(7)'!$F$9:$F$15</c:f>
              <c:numCache>
                <c:formatCode>#,##0.00</c:formatCode>
                <c:ptCount val="7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8B-42CB-A971-75D0D0B757C4}"/>
            </c:ext>
          </c:extLst>
        </c:ser>
        <c:ser>
          <c:idx val="2"/>
          <c:order val="2"/>
          <c:tx>
            <c:strRef>
              <c:f>'IDP (7)'!$G$7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(7)'!$B$9:$B$15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(7)'!$G$9:$G$15</c:f>
              <c:numCache>
                <c:formatCode>#,##0.00</c:formatCode>
                <c:ptCount val="7"/>
                <c:pt idx="0">
                  <c:v>66</c:v>
                </c:pt>
                <c:pt idx="1">
                  <c:v>66</c:v>
                </c:pt>
                <c:pt idx="2">
                  <c:v>66</c:v>
                </c:pt>
                <c:pt idx="3">
                  <c:v>66</c:v>
                </c:pt>
                <c:pt idx="4">
                  <c:v>66</c:v>
                </c:pt>
                <c:pt idx="5">
                  <c:v>66</c:v>
                </c:pt>
                <c:pt idx="6">
                  <c:v>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E8B-42CB-A971-75D0D0B75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763392"/>
        <c:axId val="62764928"/>
      </c:scatterChart>
      <c:valAx>
        <c:axId val="62763392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2764928"/>
        <c:crosses val="autoZero"/>
        <c:crossBetween val="midCat"/>
      </c:valAx>
      <c:valAx>
        <c:axId val="62764928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27633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(8)'!$C$7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(8)'!$B$9:$B$15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(8)'!$C$9:$C$15</c:f>
              <c:numCache>
                <c:formatCode>#,##0.00</c:formatCode>
                <c:ptCount val="7"/>
                <c:pt idx="0">
                  <c:v>120</c:v>
                </c:pt>
                <c:pt idx="1">
                  <c:v>180</c:v>
                </c:pt>
                <c:pt idx="2">
                  <c:v>180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94-4EE9-87D0-5EBB71BF68C7}"/>
            </c:ext>
          </c:extLst>
        </c:ser>
        <c:ser>
          <c:idx val="2"/>
          <c:order val="1"/>
          <c:tx>
            <c:strRef>
              <c:f>'IDP (8)'!$G$7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(8)'!$B$9:$B$15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(8)'!$G$9:$G$15</c:f>
              <c:numCache>
                <c:formatCode>#,##0.00</c:formatCode>
                <c:ptCount val="7"/>
                <c:pt idx="0">
                  <c:v>365.4</c:v>
                </c:pt>
                <c:pt idx="1">
                  <c:v>365.4</c:v>
                </c:pt>
                <c:pt idx="2">
                  <c:v>365.4</c:v>
                </c:pt>
                <c:pt idx="3">
                  <c:v>365.4</c:v>
                </c:pt>
                <c:pt idx="4">
                  <c:v>365.4</c:v>
                </c:pt>
                <c:pt idx="5">
                  <c:v>365.4</c:v>
                </c:pt>
                <c:pt idx="6">
                  <c:v>365.4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94-4EE9-87D0-5EBB71BF6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84480"/>
        <c:axId val="62890368"/>
      </c:scatterChart>
      <c:valAx>
        <c:axId val="62884480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2890368"/>
        <c:crosses val="autoZero"/>
        <c:crossBetween val="midCat"/>
      </c:valAx>
      <c:valAx>
        <c:axId val="62890368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28844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(9)'!$C$7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(9)'!$B$9:$B$15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(9)'!$C$9:$C$15</c:f>
              <c:numCache>
                <c:formatCode>#,##0.00</c:formatCode>
                <c:ptCount val="7"/>
                <c:pt idx="0">
                  <c:v>65</c:v>
                </c:pt>
                <c:pt idx="1">
                  <c:v>50</c:v>
                </c:pt>
                <c:pt idx="2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98-43BE-AED5-3B0EDC085BDC}"/>
            </c:ext>
          </c:extLst>
        </c:ser>
        <c:ser>
          <c:idx val="2"/>
          <c:order val="1"/>
          <c:tx>
            <c:strRef>
              <c:f>'IDP (9)'!$G$7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(9)'!$B$9:$B$15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(9)'!$G$9:$G$15</c:f>
              <c:numCache>
                <c:formatCode>#,##0.00</c:formatCode>
                <c:ptCount val="7"/>
                <c:pt idx="0">
                  <c:v>56.25</c:v>
                </c:pt>
                <c:pt idx="1">
                  <c:v>56.25</c:v>
                </c:pt>
                <c:pt idx="2">
                  <c:v>56.25</c:v>
                </c:pt>
                <c:pt idx="3">
                  <c:v>56.25</c:v>
                </c:pt>
                <c:pt idx="4">
                  <c:v>56.25</c:v>
                </c:pt>
                <c:pt idx="5">
                  <c:v>56.25</c:v>
                </c:pt>
                <c:pt idx="6">
                  <c:v>56.25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98-43BE-AED5-3B0EDC085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37888"/>
        <c:axId val="62839424"/>
      </c:scatterChart>
      <c:valAx>
        <c:axId val="62837888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2839424"/>
        <c:crosses val="autoZero"/>
        <c:crossBetween val="midCat"/>
      </c:valAx>
      <c:valAx>
        <c:axId val="62839424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28378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tabSelected="1"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0" width="70" style="1" customWidth="1"/>
    <col min="11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64" t="s">
        <v>3</v>
      </c>
      <c r="C1" s="65"/>
      <c r="D1" s="29"/>
      <c r="E1" s="29"/>
      <c r="F1" s="29"/>
      <c r="G1" s="32" t="s">
        <v>42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">
        <v>43</v>
      </c>
      <c r="E3" s="69"/>
      <c r="F3" s="69"/>
      <c r="G3" s="70"/>
    </row>
    <row r="4" spans="2:14" x14ac:dyDescent="0.3">
      <c r="B4" s="67" t="s">
        <v>24</v>
      </c>
      <c r="C4" s="68"/>
      <c r="D4" s="71"/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x14ac:dyDescent="0.3">
      <c r="B5" s="7"/>
      <c r="C5" s="4"/>
      <c r="D5" s="4"/>
      <c r="E5" s="4"/>
      <c r="F5" s="4"/>
      <c r="G5" s="4"/>
      <c r="H5" s="3"/>
      <c r="I5" s="3"/>
      <c r="J5" s="3"/>
      <c r="K5" s="3"/>
      <c r="L5" s="3"/>
      <c r="M5" s="3"/>
      <c r="N5" s="3"/>
    </row>
    <row r="6" spans="2:14" x14ac:dyDescent="0.3">
      <c r="B6" s="40" t="s">
        <v>26</v>
      </c>
      <c r="C6" s="56" t="s">
        <v>27</v>
      </c>
      <c r="D6" s="56"/>
      <c r="E6" s="56"/>
      <c r="F6" s="56"/>
      <c r="G6" s="57"/>
    </row>
    <row r="7" spans="2:14" x14ac:dyDescent="0.3">
      <c r="B7" s="38" t="s">
        <v>28</v>
      </c>
      <c r="C7" s="54" t="s">
        <v>25</v>
      </c>
      <c r="D7" s="54" t="s">
        <v>25</v>
      </c>
      <c r="E7" s="54" t="s">
        <v>25</v>
      </c>
      <c r="F7" s="54" t="s">
        <v>25</v>
      </c>
      <c r="G7" s="25"/>
      <c r="J7" s="47"/>
    </row>
    <row r="8" spans="2:14" x14ac:dyDescent="0.3">
      <c r="B8" s="38" t="s">
        <v>29</v>
      </c>
      <c r="C8" s="54" t="s">
        <v>44</v>
      </c>
      <c r="D8" s="54" t="s">
        <v>44</v>
      </c>
      <c r="E8" s="54" t="s">
        <v>44</v>
      </c>
      <c r="F8" s="54" t="s">
        <v>44</v>
      </c>
      <c r="G8" s="25"/>
      <c r="J8" s="47"/>
    </row>
    <row r="9" spans="2:14" x14ac:dyDescent="0.3">
      <c r="B9" s="38" t="s">
        <v>30</v>
      </c>
      <c r="C9" s="54" t="s">
        <v>45</v>
      </c>
      <c r="D9" s="54" t="s">
        <v>45</v>
      </c>
      <c r="E9" s="54" t="s">
        <v>45</v>
      </c>
      <c r="F9" s="54" t="s">
        <v>45</v>
      </c>
      <c r="G9" s="25"/>
      <c r="J9" s="47"/>
    </row>
    <row r="10" spans="2:14" x14ac:dyDescent="0.3">
      <c r="B10" s="38" t="s">
        <v>31</v>
      </c>
      <c r="C10" s="54" t="s">
        <v>46</v>
      </c>
      <c r="D10" s="54" t="s">
        <v>46</v>
      </c>
      <c r="E10" s="54" t="s">
        <v>46</v>
      </c>
      <c r="F10" s="54" t="s">
        <v>46</v>
      </c>
      <c r="G10" s="25"/>
      <c r="J10" s="47"/>
    </row>
    <row r="11" spans="2:14" x14ac:dyDescent="0.3">
      <c r="B11" s="38" t="s">
        <v>32</v>
      </c>
      <c r="C11" s="54" t="s">
        <v>47</v>
      </c>
      <c r="D11" s="54" t="s">
        <v>47</v>
      </c>
      <c r="E11" s="54" t="s">
        <v>47</v>
      </c>
      <c r="F11" s="54" t="s">
        <v>47</v>
      </c>
      <c r="G11" s="25"/>
      <c r="J11" s="47"/>
    </row>
    <row r="12" spans="2:14" x14ac:dyDescent="0.3">
      <c r="B12" s="38" t="s">
        <v>33</v>
      </c>
      <c r="C12" s="54" t="s">
        <v>48</v>
      </c>
      <c r="D12" s="54" t="s">
        <v>48</v>
      </c>
      <c r="E12" s="54" t="s">
        <v>48</v>
      </c>
      <c r="F12" s="54" t="s">
        <v>48</v>
      </c>
      <c r="G12" s="25"/>
      <c r="J12" s="47"/>
    </row>
    <row r="13" spans="2:14" x14ac:dyDescent="0.3">
      <c r="B13" s="38" t="s">
        <v>34</v>
      </c>
      <c r="C13" s="54" t="s">
        <v>49</v>
      </c>
      <c r="D13" s="54" t="s">
        <v>49</v>
      </c>
      <c r="E13" s="54" t="s">
        <v>49</v>
      </c>
      <c r="F13" s="54" t="s">
        <v>49</v>
      </c>
      <c r="G13" s="25"/>
      <c r="J13" s="47"/>
    </row>
    <row r="14" spans="2:14" x14ac:dyDescent="0.3">
      <c r="B14" s="38" t="s">
        <v>35</v>
      </c>
      <c r="C14" s="54" t="s">
        <v>50</v>
      </c>
      <c r="D14" s="54" t="s">
        <v>50</v>
      </c>
      <c r="E14" s="54" t="s">
        <v>50</v>
      </c>
      <c r="F14" s="54" t="s">
        <v>50</v>
      </c>
      <c r="G14" s="25"/>
      <c r="J14" s="47"/>
    </row>
    <row r="15" spans="2:14" x14ac:dyDescent="0.3">
      <c r="B15" s="38" t="s">
        <v>36</v>
      </c>
      <c r="C15" s="54" t="s">
        <v>51</v>
      </c>
      <c r="D15" s="54"/>
      <c r="E15" s="54"/>
      <c r="F15" s="54"/>
      <c r="G15" s="25"/>
      <c r="J15" s="47"/>
    </row>
    <row r="16" spans="2:14" x14ac:dyDescent="0.3">
      <c r="B16" s="38" t="s">
        <v>37</v>
      </c>
      <c r="C16" s="54" t="s">
        <v>52</v>
      </c>
      <c r="D16" s="54" t="s">
        <v>52</v>
      </c>
      <c r="E16" s="54" t="s">
        <v>52</v>
      </c>
      <c r="F16" s="54" t="s">
        <v>52</v>
      </c>
      <c r="G16" s="25"/>
      <c r="J16" s="47"/>
    </row>
    <row r="17" spans="2:10" x14ac:dyDescent="0.3">
      <c r="B17" s="38" t="s">
        <v>58</v>
      </c>
      <c r="C17" s="54" t="s">
        <v>53</v>
      </c>
      <c r="D17" s="54" t="s">
        <v>53</v>
      </c>
      <c r="E17" s="54" t="s">
        <v>53</v>
      </c>
      <c r="F17" s="54" t="s">
        <v>53</v>
      </c>
      <c r="G17" s="25"/>
      <c r="J17" s="47"/>
    </row>
    <row r="18" spans="2:10" x14ac:dyDescent="0.3">
      <c r="B18" s="38" t="s">
        <v>59</v>
      </c>
      <c r="C18" s="54" t="s">
        <v>54</v>
      </c>
      <c r="D18" s="54" t="s">
        <v>54</v>
      </c>
      <c r="E18" s="54" t="s">
        <v>54</v>
      </c>
      <c r="F18" s="54" t="s">
        <v>54</v>
      </c>
      <c r="G18" s="25"/>
      <c r="J18" s="47"/>
    </row>
    <row r="19" spans="2:10" x14ac:dyDescent="0.3">
      <c r="B19" s="38" t="s">
        <v>60</v>
      </c>
      <c r="C19" s="54" t="s">
        <v>55</v>
      </c>
      <c r="D19" s="54" t="s">
        <v>55</v>
      </c>
      <c r="E19" s="54" t="s">
        <v>55</v>
      </c>
      <c r="F19" s="54" t="s">
        <v>55</v>
      </c>
      <c r="G19" s="25"/>
      <c r="J19" s="47"/>
    </row>
    <row r="20" spans="2:10" x14ac:dyDescent="0.3">
      <c r="B20" s="38" t="s">
        <v>61</v>
      </c>
      <c r="C20" s="54" t="s">
        <v>56</v>
      </c>
      <c r="D20" s="54" t="s">
        <v>56</v>
      </c>
      <c r="E20" s="54" t="s">
        <v>56</v>
      </c>
      <c r="F20" s="54" t="s">
        <v>56</v>
      </c>
      <c r="G20" s="25"/>
      <c r="J20" s="47"/>
    </row>
    <row r="21" spans="2:10" x14ac:dyDescent="0.3">
      <c r="B21" s="38" t="s">
        <v>62</v>
      </c>
      <c r="C21" s="54" t="s">
        <v>57</v>
      </c>
      <c r="D21" s="54" t="s">
        <v>57</v>
      </c>
      <c r="E21" s="54" t="s">
        <v>57</v>
      </c>
      <c r="F21" s="54" t="s">
        <v>57</v>
      </c>
      <c r="G21" s="25"/>
      <c r="J21" s="50"/>
    </row>
    <row r="22" spans="2:10" x14ac:dyDescent="0.3">
      <c r="B22" s="38"/>
      <c r="C22" s="54"/>
      <c r="D22" s="54"/>
      <c r="E22" s="54"/>
      <c r="F22" s="54"/>
      <c r="G22" s="25"/>
    </row>
    <row r="23" spans="2:10" x14ac:dyDescent="0.3">
      <c r="B23" s="38"/>
      <c r="C23" s="54"/>
      <c r="D23" s="54"/>
      <c r="E23" s="54"/>
      <c r="F23" s="54"/>
      <c r="G23" s="25"/>
    </row>
    <row r="24" spans="2:10" x14ac:dyDescent="0.3">
      <c r="B24" s="38"/>
      <c r="C24" s="54"/>
      <c r="D24" s="54"/>
      <c r="E24" s="54"/>
      <c r="F24" s="54"/>
      <c r="G24" s="25"/>
    </row>
    <row r="25" spans="2:10" x14ac:dyDescent="0.3">
      <c r="B25" s="38"/>
      <c r="C25" s="54"/>
      <c r="D25" s="54"/>
      <c r="E25" s="54"/>
      <c r="F25" s="54"/>
      <c r="G25" s="25"/>
    </row>
    <row r="26" spans="2:10" x14ac:dyDescent="0.3">
      <c r="B26" s="39"/>
      <c r="C26" s="55"/>
      <c r="D26" s="55"/>
      <c r="E26" s="55"/>
      <c r="F26" s="55"/>
      <c r="G26" s="28"/>
    </row>
    <row r="30" spans="2:10" ht="15.6" customHeight="1" x14ac:dyDescent="0.3">
      <c r="E30" s="58" t="s">
        <v>38</v>
      </c>
      <c r="F30" s="59"/>
      <c r="G30" s="60"/>
    </row>
    <row r="31" spans="2:10" x14ac:dyDescent="0.3">
      <c r="E31" s="61" t="s">
        <v>39</v>
      </c>
      <c r="F31" s="62"/>
      <c r="G31" s="63"/>
    </row>
    <row r="32" spans="2:10" x14ac:dyDescent="0.3">
      <c r="E32" s="41"/>
      <c r="F32" s="24"/>
      <c r="G32" s="25"/>
    </row>
    <row r="33" spans="5:7" x14ac:dyDescent="0.3">
      <c r="E33" s="41"/>
      <c r="F33" s="43"/>
      <c r="G33" s="44"/>
    </row>
    <row r="34" spans="5:7" x14ac:dyDescent="0.3">
      <c r="E34" s="42"/>
      <c r="F34" s="45" t="s">
        <v>40</v>
      </c>
      <c r="G34" s="46">
        <f ca="1">TODAY()</f>
        <v>43306</v>
      </c>
    </row>
  </sheetData>
  <sheetProtection password="DF1E" sheet="1" objects="1" scenarios="1"/>
  <mergeCells count="29">
    <mergeCell ref="C6:G6"/>
    <mergeCell ref="E30:G30"/>
    <mergeCell ref="E31:G31"/>
    <mergeCell ref="B1:C1"/>
    <mergeCell ref="B2:C2"/>
    <mergeCell ref="B3:C3"/>
    <mergeCell ref="D3:G3"/>
    <mergeCell ref="B4:C4"/>
    <mergeCell ref="D4:G4"/>
    <mergeCell ref="C21:F21"/>
    <mergeCell ref="C14:F14"/>
    <mergeCell ref="C15:F15"/>
    <mergeCell ref="C16:F16"/>
    <mergeCell ref="C17:F17"/>
    <mergeCell ref="C12:F12"/>
    <mergeCell ref="C13:F13"/>
    <mergeCell ref="C18:F18"/>
    <mergeCell ref="C19:F19"/>
    <mergeCell ref="C20:F20"/>
    <mergeCell ref="C7:F7"/>
    <mergeCell ref="C8:F8"/>
    <mergeCell ref="C9:F9"/>
    <mergeCell ref="C10:F10"/>
    <mergeCell ref="C11:F11"/>
    <mergeCell ref="C22:F22"/>
    <mergeCell ref="C23:F23"/>
    <mergeCell ref="C24:F24"/>
    <mergeCell ref="C25:F25"/>
    <mergeCell ref="C26:F26"/>
  </mergeCells>
  <pageMargins left="0.70866141732283472" right="0.70866141732283472" top="0.74803149606299213" bottom="0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910_X7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Attività post vendita</v>
      </c>
      <c r="E3" s="69"/>
      <c r="F3" s="69"/>
      <c r="G3" s="70"/>
    </row>
    <row r="4" spans="2:14" x14ac:dyDescent="0.3">
      <c r="B4" s="67" t="s">
        <v>10</v>
      </c>
      <c r="C4" s="68"/>
      <c r="D4" s="71" t="s">
        <v>51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4">
        <v>25</v>
      </c>
      <c r="E5" s="48"/>
      <c r="F5" s="48"/>
      <c r="G5" s="49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20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65</v>
      </c>
      <c r="D9" s="37">
        <v>45</v>
      </c>
      <c r="E9" s="36" t="s">
        <v>21</v>
      </c>
      <c r="F9" s="53" t="s">
        <v>67</v>
      </c>
      <c r="G9" s="10">
        <f>D9+((D9/100)*$D$5)</f>
        <v>56.25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50</v>
      </c>
      <c r="D10" s="37">
        <v>45</v>
      </c>
      <c r="E10" s="11" t="str">
        <f>E9</f>
        <v>numero (n)</v>
      </c>
      <c r="F10" s="53" t="s">
        <v>67</v>
      </c>
      <c r="G10" s="10">
        <f>D10+((D10/100)*$D$5)</f>
        <v>56.25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50</v>
      </c>
      <c r="D11" s="37">
        <v>45</v>
      </c>
      <c r="E11" s="11" t="str">
        <f t="shared" ref="E11:E15" si="0">E10</f>
        <v>numero (n)</v>
      </c>
      <c r="F11" s="53" t="s">
        <v>67</v>
      </c>
      <c r="G11" s="10">
        <f>D11+((D11/100)*$D$5)</f>
        <v>56.25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45</v>
      </c>
      <c r="E12" s="11" t="str">
        <f t="shared" si="0"/>
        <v>numero (n)</v>
      </c>
      <c r="F12" s="53" t="s">
        <v>67</v>
      </c>
      <c r="G12" s="10">
        <f t="shared" ref="G12:G15" si="1">D12+((D12/100)*$D$5)</f>
        <v>56.25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45</v>
      </c>
      <c r="E13" s="11" t="str">
        <f t="shared" si="0"/>
        <v>numero (n)</v>
      </c>
      <c r="F13" s="53" t="s">
        <v>67</v>
      </c>
      <c r="G13" s="10">
        <f t="shared" si="1"/>
        <v>56.25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45</v>
      </c>
      <c r="E14" s="11" t="str">
        <f t="shared" si="0"/>
        <v>numero (n)</v>
      </c>
      <c r="F14" s="53" t="s">
        <v>67</v>
      </c>
      <c r="G14" s="10">
        <f t="shared" si="1"/>
        <v>56.25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45</v>
      </c>
      <c r="E15" s="11" t="str">
        <f t="shared" si="0"/>
        <v>numero (n)</v>
      </c>
      <c r="F15" s="53" t="s">
        <v>67</v>
      </c>
      <c r="G15" s="10">
        <f t="shared" si="1"/>
        <v>56.25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910_X7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Attività post vendita</v>
      </c>
      <c r="E3" s="69"/>
      <c r="F3" s="69"/>
      <c r="G3" s="70"/>
    </row>
    <row r="4" spans="2:14" x14ac:dyDescent="0.3">
      <c r="B4" s="67" t="s">
        <v>10</v>
      </c>
      <c r="C4" s="68"/>
      <c r="D4" s="71" t="s">
        <v>68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4">
        <v>25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20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45000</v>
      </c>
      <c r="D9" s="37">
        <v>50000</v>
      </c>
      <c r="E9" s="36" t="s">
        <v>41</v>
      </c>
      <c r="F9" s="53" t="s">
        <v>67</v>
      </c>
      <c r="G9" s="10">
        <f>D9+((D9/100)*$D$5)</f>
        <v>62500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25000</v>
      </c>
      <c r="D10" s="37">
        <v>50000</v>
      </c>
      <c r="E10" s="11" t="str">
        <f>E9</f>
        <v>euro (€)</v>
      </c>
      <c r="F10" s="53" t="s">
        <v>67</v>
      </c>
      <c r="G10" s="10">
        <f>D10+((D10/100)*$D$5)</f>
        <v>62500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35000</v>
      </c>
      <c r="D11" s="37">
        <v>50000</v>
      </c>
      <c r="E11" s="11" t="str">
        <f t="shared" ref="E11:E15" si="0">E10</f>
        <v>euro (€)</v>
      </c>
      <c r="F11" s="53" t="s">
        <v>67</v>
      </c>
      <c r="G11" s="10">
        <f>D11+((D11/100)*$D$5)</f>
        <v>62500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50000</v>
      </c>
      <c r="E12" s="11" t="str">
        <f t="shared" si="0"/>
        <v>euro (€)</v>
      </c>
      <c r="F12" s="53" t="s">
        <v>67</v>
      </c>
      <c r="G12" s="10">
        <f t="shared" ref="G12:G15" si="1">D12+((D12/100)*$D$5)</f>
        <v>62500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50000</v>
      </c>
      <c r="E13" s="11" t="str">
        <f t="shared" si="0"/>
        <v>euro (€)</v>
      </c>
      <c r="F13" s="53" t="s">
        <v>67</v>
      </c>
      <c r="G13" s="10">
        <f t="shared" si="1"/>
        <v>62500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50000</v>
      </c>
      <c r="E14" s="11" t="str">
        <f t="shared" si="0"/>
        <v>euro (€)</v>
      </c>
      <c r="F14" s="53" t="s">
        <v>67</v>
      </c>
      <c r="G14" s="10">
        <f t="shared" si="1"/>
        <v>62500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50000</v>
      </c>
      <c r="E15" s="11" t="str">
        <f t="shared" si="0"/>
        <v>euro (€)</v>
      </c>
      <c r="F15" s="53" t="s">
        <v>67</v>
      </c>
      <c r="G15" s="10">
        <f t="shared" si="1"/>
        <v>62500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910_X7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Attività post vendita</v>
      </c>
      <c r="E3" s="69"/>
      <c r="F3" s="69"/>
      <c r="G3" s="70"/>
    </row>
    <row r="4" spans="2:14" x14ac:dyDescent="0.3">
      <c r="B4" s="67" t="s">
        <v>10</v>
      </c>
      <c r="C4" s="68"/>
      <c r="D4" s="71" t="s">
        <v>69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4" t="s">
        <v>19</v>
      </c>
      <c r="E5" s="30"/>
      <c r="F5" s="30"/>
      <c r="G5" s="3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53</v>
      </c>
      <c r="D7" s="14" t="s">
        <v>7</v>
      </c>
      <c r="E7" s="13" t="s">
        <v>4</v>
      </c>
      <c r="F7" s="14" t="s">
        <v>22</v>
      </c>
      <c r="G7" s="14" t="s">
        <v>23</v>
      </c>
    </row>
    <row r="8" spans="2:14" s="8" customFormat="1" ht="30" customHeight="1" x14ac:dyDescent="0.3">
      <c r="B8" s="33" t="s">
        <v>12</v>
      </c>
      <c r="C8" s="33" t="s">
        <v>70</v>
      </c>
      <c r="D8" s="33" t="s">
        <v>20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58</v>
      </c>
      <c r="D9" s="37">
        <v>85</v>
      </c>
      <c r="E9" s="36" t="s">
        <v>71</v>
      </c>
      <c r="F9" s="10">
        <f>(C9/D9)*100</f>
        <v>68.235294117647058</v>
      </c>
      <c r="G9" s="10">
        <f>100-F9</f>
        <v>31.764705882352942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50</v>
      </c>
      <c r="D10" s="37">
        <v>85</v>
      </c>
      <c r="E10" s="11" t="str">
        <f>E9</f>
        <v>percentuale (%)</v>
      </c>
      <c r="F10" s="10">
        <f t="shared" ref="F10:F15" si="0">(C10/D10)*100</f>
        <v>58.82352941176471</v>
      </c>
      <c r="G10" s="10">
        <f t="shared" ref="G10:G15" si="1">100-F10</f>
        <v>41.17647058823529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65</v>
      </c>
      <c r="D11" s="37">
        <v>85</v>
      </c>
      <c r="E11" s="11" t="str">
        <f t="shared" ref="E11:E15" si="2">E10</f>
        <v>percentuale (%)</v>
      </c>
      <c r="F11" s="10">
        <f t="shared" si="0"/>
        <v>76.470588235294116</v>
      </c>
      <c r="G11" s="10">
        <f t="shared" si="1"/>
        <v>23.529411764705884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/>
      <c r="E12" s="11" t="str">
        <f t="shared" si="2"/>
        <v>percentuale (%)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/>
      <c r="E13" s="11" t="str">
        <f t="shared" si="2"/>
        <v>percentuale (%)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/>
      <c r="E14" s="11" t="str">
        <f t="shared" si="2"/>
        <v>percentuale (%)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/>
      <c r="E15" s="11" t="str">
        <f t="shared" si="2"/>
        <v>percentuale (%)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910_X7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Attività post vendita</v>
      </c>
      <c r="E3" s="69"/>
      <c r="F3" s="69"/>
      <c r="G3" s="70"/>
    </row>
    <row r="4" spans="2:14" x14ac:dyDescent="0.3">
      <c r="B4" s="67" t="s">
        <v>10</v>
      </c>
      <c r="C4" s="68"/>
      <c r="D4" s="71" t="s">
        <v>54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4">
        <v>10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20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25</v>
      </c>
      <c r="D9" s="37">
        <v>15</v>
      </c>
      <c r="E9" s="36" t="s">
        <v>21</v>
      </c>
      <c r="F9" s="53" t="s">
        <v>67</v>
      </c>
      <c r="G9" s="10">
        <f>D9+((D9/100)*$D$5)</f>
        <v>16.5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13</v>
      </c>
      <c r="D10" s="37">
        <v>15</v>
      </c>
      <c r="E10" s="11" t="str">
        <f>E9</f>
        <v>numero (n)</v>
      </c>
      <c r="F10" s="53" t="s">
        <v>67</v>
      </c>
      <c r="G10" s="10">
        <f>D10+((D10/100)*$D$5)</f>
        <v>16.5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10</v>
      </c>
      <c r="D11" s="37">
        <v>15</v>
      </c>
      <c r="E11" s="11" t="str">
        <f t="shared" ref="E11:E15" si="0">E10</f>
        <v>numero (n)</v>
      </c>
      <c r="F11" s="53" t="s">
        <v>67</v>
      </c>
      <c r="G11" s="10">
        <f>D11+((D11/100)*$D$5)</f>
        <v>16.5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15</v>
      </c>
      <c r="E12" s="11" t="str">
        <f t="shared" si="0"/>
        <v>numero (n)</v>
      </c>
      <c r="F12" s="53" t="s">
        <v>67</v>
      </c>
      <c r="G12" s="10">
        <f t="shared" ref="G12:G15" si="1">D12+((D12/100)*$D$5)</f>
        <v>16.5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15</v>
      </c>
      <c r="E13" s="11" t="str">
        <f t="shared" si="0"/>
        <v>numero (n)</v>
      </c>
      <c r="F13" s="53" t="s">
        <v>67</v>
      </c>
      <c r="G13" s="10">
        <f t="shared" si="1"/>
        <v>16.5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15</v>
      </c>
      <c r="E14" s="11" t="str">
        <f t="shared" si="0"/>
        <v>numero (n)</v>
      </c>
      <c r="F14" s="53" t="s">
        <v>67</v>
      </c>
      <c r="G14" s="10">
        <f t="shared" si="1"/>
        <v>16.5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15</v>
      </c>
      <c r="E15" s="11" t="str">
        <f t="shared" si="0"/>
        <v>numero (n)</v>
      </c>
      <c r="F15" s="53" t="s">
        <v>67</v>
      </c>
      <c r="G15" s="10">
        <f t="shared" si="1"/>
        <v>16.5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910_X7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Attività post vendita</v>
      </c>
      <c r="E3" s="69"/>
      <c r="F3" s="69"/>
      <c r="G3" s="70"/>
    </row>
    <row r="4" spans="2:14" x14ac:dyDescent="0.3">
      <c r="B4" s="67" t="s">
        <v>10</v>
      </c>
      <c r="C4" s="68"/>
      <c r="D4" s="71" t="s">
        <v>55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4">
        <v>10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20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30</v>
      </c>
      <c r="D9" s="37">
        <v>30</v>
      </c>
      <c r="E9" s="36" t="s">
        <v>21</v>
      </c>
      <c r="F9" s="53" t="s">
        <v>67</v>
      </c>
      <c r="G9" s="10">
        <f>D9+((D9/100)*$D$5)</f>
        <v>33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26</v>
      </c>
      <c r="D10" s="37">
        <v>30</v>
      </c>
      <c r="E10" s="11" t="str">
        <f>E9</f>
        <v>numero (n)</v>
      </c>
      <c r="F10" s="53" t="s">
        <v>67</v>
      </c>
      <c r="G10" s="10">
        <f>D10+((D10/100)*$D$5)</f>
        <v>33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20</v>
      </c>
      <c r="D11" s="37">
        <v>30</v>
      </c>
      <c r="E11" s="11" t="str">
        <f t="shared" ref="E11:E15" si="0">E10</f>
        <v>numero (n)</v>
      </c>
      <c r="F11" s="53" t="s">
        <v>67</v>
      </c>
      <c r="G11" s="10">
        <f>D11+((D11/100)*$D$5)</f>
        <v>33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30</v>
      </c>
      <c r="E12" s="11" t="str">
        <f t="shared" si="0"/>
        <v>numero (n)</v>
      </c>
      <c r="F12" s="53" t="s">
        <v>67</v>
      </c>
      <c r="G12" s="10">
        <f t="shared" ref="G12:G15" si="1">D12+((D12/100)*$D$5)</f>
        <v>33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30</v>
      </c>
      <c r="E13" s="11" t="str">
        <f t="shared" si="0"/>
        <v>numero (n)</v>
      </c>
      <c r="F13" s="53" t="s">
        <v>67</v>
      </c>
      <c r="G13" s="10">
        <f t="shared" si="1"/>
        <v>33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30</v>
      </c>
      <c r="E14" s="11" t="str">
        <f t="shared" si="0"/>
        <v>numero (n)</v>
      </c>
      <c r="F14" s="53" t="s">
        <v>67</v>
      </c>
      <c r="G14" s="10">
        <f t="shared" si="1"/>
        <v>33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30</v>
      </c>
      <c r="E15" s="11" t="str">
        <f t="shared" si="0"/>
        <v>numero (n)</v>
      </c>
      <c r="F15" s="53" t="s">
        <v>67</v>
      </c>
      <c r="G15" s="10">
        <f t="shared" si="1"/>
        <v>33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910_X7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Attività post vendita</v>
      </c>
      <c r="E3" s="69"/>
      <c r="F3" s="69"/>
      <c r="G3" s="70"/>
    </row>
    <row r="4" spans="2:14" x14ac:dyDescent="0.3">
      <c r="B4" s="67" t="s">
        <v>10</v>
      </c>
      <c r="C4" s="68"/>
      <c r="D4" s="71" t="s">
        <v>56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4">
        <v>10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20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95</v>
      </c>
      <c r="D9" s="37">
        <v>60</v>
      </c>
      <c r="E9" s="36" t="s">
        <v>21</v>
      </c>
      <c r="F9" s="53" t="s">
        <v>67</v>
      </c>
      <c r="G9" s="10">
        <f>D9+((D9/100)*$D$5)</f>
        <v>66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80</v>
      </c>
      <c r="D10" s="37">
        <v>60</v>
      </c>
      <c r="E10" s="11" t="str">
        <f>E9</f>
        <v>numero (n)</v>
      </c>
      <c r="F10" s="53" t="s">
        <v>67</v>
      </c>
      <c r="G10" s="10">
        <f>D10+((D10/100)*$D$5)</f>
        <v>66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80</v>
      </c>
      <c r="D11" s="37">
        <v>60</v>
      </c>
      <c r="E11" s="11" t="str">
        <f t="shared" ref="E11:E15" si="0">E10</f>
        <v>numero (n)</v>
      </c>
      <c r="F11" s="53" t="s">
        <v>67</v>
      </c>
      <c r="G11" s="10">
        <f>D11+((D11/100)*$D$5)</f>
        <v>66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60</v>
      </c>
      <c r="E12" s="11" t="str">
        <f t="shared" si="0"/>
        <v>numero (n)</v>
      </c>
      <c r="F12" s="53" t="s">
        <v>67</v>
      </c>
      <c r="G12" s="10">
        <f t="shared" ref="G12:G15" si="1">D12+((D12/100)*$D$5)</f>
        <v>66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60</v>
      </c>
      <c r="E13" s="11" t="str">
        <f t="shared" si="0"/>
        <v>numero (n)</v>
      </c>
      <c r="F13" s="53" t="s">
        <v>67</v>
      </c>
      <c r="G13" s="10">
        <f t="shared" si="1"/>
        <v>66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60</v>
      </c>
      <c r="E14" s="11" t="str">
        <f t="shared" si="0"/>
        <v>numero (n)</v>
      </c>
      <c r="F14" s="53" t="s">
        <v>67</v>
      </c>
      <c r="G14" s="10">
        <f t="shared" si="1"/>
        <v>66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60</v>
      </c>
      <c r="E15" s="11" t="str">
        <f t="shared" si="0"/>
        <v>numero (n)</v>
      </c>
      <c r="F15" s="53" t="s">
        <v>67</v>
      </c>
      <c r="G15" s="10">
        <f t="shared" si="1"/>
        <v>66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910_X7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Attività post vendita</v>
      </c>
      <c r="E3" s="69"/>
      <c r="F3" s="69"/>
      <c r="G3" s="70"/>
    </row>
    <row r="4" spans="2:14" x14ac:dyDescent="0.3">
      <c r="B4" s="67" t="s">
        <v>10</v>
      </c>
      <c r="C4" s="68"/>
      <c r="D4" s="71" t="s">
        <v>57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4">
        <v>10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20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60</v>
      </c>
      <c r="D9" s="37">
        <v>150</v>
      </c>
      <c r="E9" s="36" t="s">
        <v>21</v>
      </c>
      <c r="F9" s="10">
        <f>(D9-((D9/100)*$D$5))</f>
        <v>135</v>
      </c>
      <c r="G9" s="10">
        <f>(D9+((D9/100)*$D$5))</f>
        <v>165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60</v>
      </c>
      <c r="D10" s="37">
        <v>150</v>
      </c>
      <c r="E10" s="11" t="str">
        <f>E9</f>
        <v>numero (n)</v>
      </c>
      <c r="F10" s="10">
        <f t="shared" ref="F10:F15" si="0">(D10-((D10/100)*$D$5))</f>
        <v>135</v>
      </c>
      <c r="G10" s="10">
        <f t="shared" ref="G10:G15" si="1">(D10+((D10/100)*$D$5))</f>
        <v>165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45</v>
      </c>
      <c r="D11" s="37">
        <v>150</v>
      </c>
      <c r="E11" s="11" t="str">
        <f t="shared" ref="E11:E15" si="2">E10</f>
        <v>numero (n)</v>
      </c>
      <c r="F11" s="10">
        <f t="shared" si="0"/>
        <v>135</v>
      </c>
      <c r="G11" s="10">
        <f t="shared" si="1"/>
        <v>165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150</v>
      </c>
      <c r="E12" s="11" t="str">
        <f t="shared" si="2"/>
        <v>numero (n)</v>
      </c>
      <c r="F12" s="10">
        <f t="shared" si="0"/>
        <v>135</v>
      </c>
      <c r="G12" s="10">
        <f t="shared" si="1"/>
        <v>165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150</v>
      </c>
      <c r="E13" s="11" t="str">
        <f t="shared" si="2"/>
        <v>numero (n)</v>
      </c>
      <c r="F13" s="10">
        <f t="shared" si="0"/>
        <v>135</v>
      </c>
      <c r="G13" s="10">
        <f t="shared" si="1"/>
        <v>165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150</v>
      </c>
      <c r="E14" s="11" t="str">
        <f t="shared" si="2"/>
        <v>numero (n)</v>
      </c>
      <c r="F14" s="10">
        <f t="shared" si="0"/>
        <v>135</v>
      </c>
      <c r="G14" s="10">
        <f t="shared" si="1"/>
        <v>165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150</v>
      </c>
      <c r="E15" s="11" t="str">
        <f t="shared" si="2"/>
        <v>numero (n)</v>
      </c>
      <c r="F15" s="10">
        <f t="shared" si="0"/>
        <v>135</v>
      </c>
      <c r="G15" s="10">
        <f t="shared" si="1"/>
        <v>165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910_X7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Attività post vendita</v>
      </c>
      <c r="E3" s="69"/>
      <c r="F3" s="69"/>
      <c r="G3" s="70"/>
    </row>
    <row r="4" spans="2:14" x14ac:dyDescent="0.3">
      <c r="B4" s="67" t="s">
        <v>10</v>
      </c>
      <c r="C4" s="68"/>
      <c r="D4" s="71" t="s">
        <v>2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4">
        <v>10</v>
      </c>
      <c r="E5" s="30"/>
      <c r="F5" s="30"/>
      <c r="G5" s="3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14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65000</v>
      </c>
      <c r="D9" s="37">
        <v>100000</v>
      </c>
      <c r="E9" s="36" t="s">
        <v>17</v>
      </c>
      <c r="F9" s="10">
        <f>D9-((D9/100)*$D$5)</f>
        <v>90000</v>
      </c>
      <c r="G9" s="10">
        <f>D9+((D9/100)*$D$5)</f>
        <v>110000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85000</v>
      </c>
      <c r="D10" s="37">
        <v>100000</v>
      </c>
      <c r="E10" s="11" t="str">
        <f>E9</f>
        <v>Euro (€)</v>
      </c>
      <c r="F10" s="10">
        <f>D10-((D10/100)*$D$5)</f>
        <v>90000</v>
      </c>
      <c r="G10" s="10">
        <f>D10+((D10/100)*$D$5)</f>
        <v>110000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120000</v>
      </c>
      <c r="D11" s="37">
        <v>100000</v>
      </c>
      <c r="E11" s="11" t="str">
        <f t="shared" ref="E11:E15" si="0">E10</f>
        <v>Euro (€)</v>
      </c>
      <c r="F11" s="10">
        <f>D11-((D11/100)*$D$5)</f>
        <v>90000</v>
      </c>
      <c r="G11" s="10">
        <f>D11+((D11/100)*$D$5)</f>
        <v>110000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100000</v>
      </c>
      <c r="E12" s="11" t="str">
        <f t="shared" si="0"/>
        <v>Euro (€)</v>
      </c>
      <c r="F12" s="10">
        <f t="shared" ref="F12:F15" si="1">D12-((D12/100)*$D$5)</f>
        <v>90000</v>
      </c>
      <c r="G12" s="10">
        <f t="shared" ref="G12:G15" si="2">D12+((D12/100)*$D$5)</f>
        <v>110000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100000</v>
      </c>
      <c r="E13" s="11" t="str">
        <f t="shared" si="0"/>
        <v>Euro (€)</v>
      </c>
      <c r="F13" s="10">
        <f t="shared" si="1"/>
        <v>90000</v>
      </c>
      <c r="G13" s="10">
        <f t="shared" si="2"/>
        <v>110000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100000</v>
      </c>
      <c r="E14" s="11" t="str">
        <f t="shared" si="0"/>
        <v>Euro (€)</v>
      </c>
      <c r="F14" s="10">
        <f t="shared" si="1"/>
        <v>90000</v>
      </c>
      <c r="G14" s="10">
        <f t="shared" si="2"/>
        <v>110000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100000</v>
      </c>
      <c r="E15" s="11" t="str">
        <f t="shared" si="0"/>
        <v>Euro (€)</v>
      </c>
      <c r="F15" s="10">
        <f t="shared" si="1"/>
        <v>90000</v>
      </c>
      <c r="G15" s="10">
        <f t="shared" si="2"/>
        <v>110000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D4:G4"/>
    <mergeCell ref="D3:G3"/>
    <mergeCell ref="B3:C3"/>
    <mergeCell ref="B4:C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910_X7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Attività post vendita</v>
      </c>
      <c r="E3" s="69"/>
      <c r="F3" s="69"/>
      <c r="G3" s="70"/>
    </row>
    <row r="4" spans="2:14" x14ac:dyDescent="0.3">
      <c r="B4" s="67" t="s">
        <v>10</v>
      </c>
      <c r="C4" s="68"/>
      <c r="D4" s="71" t="s">
        <v>44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4">
        <v>10</v>
      </c>
      <c r="E5" s="48"/>
      <c r="F5" s="48"/>
      <c r="G5" s="49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20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2</v>
      </c>
      <c r="D9" s="37">
        <v>4</v>
      </c>
      <c r="E9" s="36" t="s">
        <v>63</v>
      </c>
      <c r="F9" s="10">
        <f>(D9-((D9/100)*$D$5))</f>
        <v>3.6</v>
      </c>
      <c r="G9" s="10">
        <f>(D9+((D9/100)*$D$5))</f>
        <v>4.4000000000000004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3</v>
      </c>
      <c r="D10" s="37">
        <v>4</v>
      </c>
      <c r="E10" s="11" t="str">
        <f>E9</f>
        <v>Giorni (gg)</v>
      </c>
      <c r="F10" s="10">
        <f t="shared" ref="F10:F15" si="0">(D10-((D10/100)*$D$5))</f>
        <v>3.6</v>
      </c>
      <c r="G10" s="10">
        <f t="shared" ref="G10:G15" si="1">(D10+((D10/100)*$D$5))</f>
        <v>4.4000000000000004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3</v>
      </c>
      <c r="D11" s="37">
        <v>4</v>
      </c>
      <c r="E11" s="11" t="str">
        <f t="shared" ref="E11:E15" si="2">E10</f>
        <v>Giorni (gg)</v>
      </c>
      <c r="F11" s="10">
        <f t="shared" si="0"/>
        <v>3.6</v>
      </c>
      <c r="G11" s="10">
        <f t="shared" si="1"/>
        <v>4.4000000000000004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4</v>
      </c>
      <c r="E12" s="11" t="str">
        <f t="shared" si="2"/>
        <v>Giorni (gg)</v>
      </c>
      <c r="F12" s="10">
        <f t="shared" si="0"/>
        <v>3.6</v>
      </c>
      <c r="G12" s="10">
        <f t="shared" si="1"/>
        <v>4.4000000000000004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4</v>
      </c>
      <c r="E13" s="11" t="str">
        <f t="shared" si="2"/>
        <v>Giorni (gg)</v>
      </c>
      <c r="F13" s="10">
        <f t="shared" si="0"/>
        <v>3.6</v>
      </c>
      <c r="G13" s="10">
        <f t="shared" si="1"/>
        <v>4.4000000000000004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4</v>
      </c>
      <c r="E14" s="11" t="str">
        <f t="shared" si="2"/>
        <v>Giorni (gg)</v>
      </c>
      <c r="F14" s="10">
        <f t="shared" si="0"/>
        <v>3.6</v>
      </c>
      <c r="G14" s="10">
        <f t="shared" si="1"/>
        <v>4.4000000000000004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4</v>
      </c>
      <c r="E15" s="11" t="str">
        <f t="shared" si="2"/>
        <v>Giorni (gg)</v>
      </c>
      <c r="F15" s="10">
        <f t="shared" si="0"/>
        <v>3.6</v>
      </c>
      <c r="G15" s="10">
        <f t="shared" si="1"/>
        <v>4.4000000000000004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910_X7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Attività post vendita</v>
      </c>
      <c r="E3" s="69"/>
      <c r="F3" s="69"/>
      <c r="G3" s="70"/>
    </row>
    <row r="4" spans="2:14" x14ac:dyDescent="0.3">
      <c r="B4" s="67" t="s">
        <v>10</v>
      </c>
      <c r="C4" s="68"/>
      <c r="D4" s="71" t="s">
        <v>45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4">
        <v>10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20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2</v>
      </c>
      <c r="D9" s="37">
        <v>4</v>
      </c>
      <c r="E9" s="36" t="s">
        <v>63</v>
      </c>
      <c r="F9" s="10">
        <f>(D9-((D9/100)*$D$5))</f>
        <v>3.6</v>
      </c>
      <c r="G9" s="10">
        <f>(D9+((D9/100)*$D$5))</f>
        <v>4.4000000000000004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3</v>
      </c>
      <c r="D10" s="37">
        <v>4</v>
      </c>
      <c r="E10" s="11" t="str">
        <f>E9</f>
        <v>Giorni (gg)</v>
      </c>
      <c r="F10" s="10">
        <f t="shared" ref="F10:F15" si="0">(D10-((D10/100)*$D$5))</f>
        <v>3.6</v>
      </c>
      <c r="G10" s="10">
        <f t="shared" ref="G10:G15" si="1">(D10+((D10/100)*$D$5))</f>
        <v>4.4000000000000004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3</v>
      </c>
      <c r="D11" s="37">
        <v>4</v>
      </c>
      <c r="E11" s="11" t="str">
        <f t="shared" ref="E11:E15" si="2">E10</f>
        <v>Giorni (gg)</v>
      </c>
      <c r="F11" s="10">
        <f t="shared" si="0"/>
        <v>3.6</v>
      </c>
      <c r="G11" s="10">
        <f t="shared" si="1"/>
        <v>4.4000000000000004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4</v>
      </c>
      <c r="E12" s="11" t="str">
        <f t="shared" si="2"/>
        <v>Giorni (gg)</v>
      </c>
      <c r="F12" s="10">
        <f t="shared" si="0"/>
        <v>3.6</v>
      </c>
      <c r="G12" s="10">
        <f t="shared" si="1"/>
        <v>4.4000000000000004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4</v>
      </c>
      <c r="E13" s="11" t="str">
        <f t="shared" si="2"/>
        <v>Giorni (gg)</v>
      </c>
      <c r="F13" s="10">
        <f t="shared" si="0"/>
        <v>3.6</v>
      </c>
      <c r="G13" s="10">
        <f t="shared" si="1"/>
        <v>4.4000000000000004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4</v>
      </c>
      <c r="E14" s="11" t="str">
        <f t="shared" si="2"/>
        <v>Giorni (gg)</v>
      </c>
      <c r="F14" s="10">
        <f t="shared" si="0"/>
        <v>3.6</v>
      </c>
      <c r="G14" s="10">
        <f t="shared" si="1"/>
        <v>4.4000000000000004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4</v>
      </c>
      <c r="E15" s="11" t="str">
        <f t="shared" si="2"/>
        <v>Giorni (gg)</v>
      </c>
      <c r="F15" s="10">
        <f t="shared" si="0"/>
        <v>3.6</v>
      </c>
      <c r="G15" s="10">
        <f t="shared" si="1"/>
        <v>4.4000000000000004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910_X7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Attività post vendita</v>
      </c>
      <c r="E3" s="69"/>
      <c r="F3" s="69"/>
      <c r="G3" s="70"/>
    </row>
    <row r="4" spans="2:14" x14ac:dyDescent="0.3">
      <c r="B4" s="67" t="s">
        <v>10</v>
      </c>
      <c r="C4" s="68"/>
      <c r="D4" s="71" t="s">
        <v>64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4">
        <v>10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20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2</v>
      </c>
      <c r="D9" s="37">
        <v>4</v>
      </c>
      <c r="E9" s="36" t="s">
        <v>63</v>
      </c>
      <c r="F9" s="10">
        <f>(D9-((D9/100)*$D$5))</f>
        <v>3.6</v>
      </c>
      <c r="G9" s="10">
        <f>(D9+((D9/100)*$D$5))</f>
        <v>4.4000000000000004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3</v>
      </c>
      <c r="D10" s="37">
        <v>4</v>
      </c>
      <c r="E10" s="11" t="str">
        <f>E9</f>
        <v>Giorni (gg)</v>
      </c>
      <c r="F10" s="10">
        <f t="shared" ref="F10:F15" si="0">(D10-((D10/100)*$D$5))</f>
        <v>3.6</v>
      </c>
      <c r="G10" s="10">
        <f t="shared" ref="G10:G15" si="1">(D10+((D10/100)*$D$5))</f>
        <v>4.4000000000000004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3</v>
      </c>
      <c r="D11" s="37">
        <v>4</v>
      </c>
      <c r="E11" s="11" t="str">
        <f t="shared" ref="E11:E15" si="2">E10</f>
        <v>Giorni (gg)</v>
      </c>
      <c r="F11" s="10">
        <f t="shared" si="0"/>
        <v>3.6</v>
      </c>
      <c r="G11" s="10">
        <f t="shared" si="1"/>
        <v>4.4000000000000004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4</v>
      </c>
      <c r="E12" s="11" t="str">
        <f t="shared" si="2"/>
        <v>Giorni (gg)</v>
      </c>
      <c r="F12" s="10">
        <f t="shared" si="0"/>
        <v>3.6</v>
      </c>
      <c r="G12" s="10">
        <f t="shared" si="1"/>
        <v>4.4000000000000004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4</v>
      </c>
      <c r="E13" s="11" t="str">
        <f t="shared" si="2"/>
        <v>Giorni (gg)</v>
      </c>
      <c r="F13" s="10">
        <f t="shared" si="0"/>
        <v>3.6</v>
      </c>
      <c r="G13" s="10">
        <f t="shared" si="1"/>
        <v>4.4000000000000004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4</v>
      </c>
      <c r="E14" s="11" t="str">
        <f t="shared" si="2"/>
        <v>Giorni (gg)</v>
      </c>
      <c r="F14" s="10">
        <f t="shared" si="0"/>
        <v>3.6</v>
      </c>
      <c r="G14" s="10">
        <f t="shared" si="1"/>
        <v>4.4000000000000004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4</v>
      </c>
      <c r="E15" s="11" t="str">
        <f t="shared" si="2"/>
        <v>Giorni (gg)</v>
      </c>
      <c r="F15" s="10">
        <f t="shared" si="0"/>
        <v>3.6</v>
      </c>
      <c r="G15" s="10">
        <f t="shared" si="1"/>
        <v>4.4000000000000004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910_X7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Attività post vendita</v>
      </c>
      <c r="E3" s="69"/>
      <c r="F3" s="69"/>
      <c r="G3" s="70"/>
    </row>
    <row r="4" spans="2:14" x14ac:dyDescent="0.3">
      <c r="B4" s="67" t="s">
        <v>10</v>
      </c>
      <c r="C4" s="68"/>
      <c r="D4" s="71" t="s">
        <v>65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4">
        <v>10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20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35</v>
      </c>
      <c r="D9" s="37">
        <v>14</v>
      </c>
      <c r="E9" s="36" t="s">
        <v>63</v>
      </c>
      <c r="F9" s="10">
        <f>(D9-((D9/100)*$D$5))</f>
        <v>12.6</v>
      </c>
      <c r="G9" s="10">
        <f>(D9+((D9/100)*$D$5))</f>
        <v>15.4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21</v>
      </c>
      <c r="D10" s="37">
        <v>14</v>
      </c>
      <c r="E10" s="11" t="str">
        <f>E9</f>
        <v>Giorni (gg)</v>
      </c>
      <c r="F10" s="10">
        <f t="shared" ref="F10:F15" si="0">(D10-((D10/100)*$D$5))</f>
        <v>12.6</v>
      </c>
      <c r="G10" s="10">
        <f t="shared" ref="G10:G15" si="1">(D10+((D10/100)*$D$5))</f>
        <v>15.4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21</v>
      </c>
      <c r="D11" s="37">
        <v>14</v>
      </c>
      <c r="E11" s="11" t="str">
        <f t="shared" ref="E11:E15" si="2">E10</f>
        <v>Giorni (gg)</v>
      </c>
      <c r="F11" s="10">
        <f t="shared" si="0"/>
        <v>12.6</v>
      </c>
      <c r="G11" s="10">
        <f t="shared" si="1"/>
        <v>15.4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14</v>
      </c>
      <c r="E12" s="11" t="str">
        <f t="shared" si="2"/>
        <v>Giorni (gg)</v>
      </c>
      <c r="F12" s="10">
        <f t="shared" si="0"/>
        <v>12.6</v>
      </c>
      <c r="G12" s="10">
        <f t="shared" si="1"/>
        <v>15.4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14</v>
      </c>
      <c r="E13" s="11" t="str">
        <f t="shared" si="2"/>
        <v>Giorni (gg)</v>
      </c>
      <c r="F13" s="10">
        <f t="shared" si="0"/>
        <v>12.6</v>
      </c>
      <c r="G13" s="10">
        <f t="shared" si="1"/>
        <v>15.4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14</v>
      </c>
      <c r="E14" s="11" t="str">
        <f t="shared" si="2"/>
        <v>Giorni (gg)</v>
      </c>
      <c r="F14" s="10">
        <f t="shared" si="0"/>
        <v>12.6</v>
      </c>
      <c r="G14" s="10">
        <f t="shared" si="1"/>
        <v>15.4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14</v>
      </c>
      <c r="E15" s="11" t="str">
        <f t="shared" si="2"/>
        <v>Giorni (gg)</v>
      </c>
      <c r="F15" s="10">
        <f t="shared" si="0"/>
        <v>12.6</v>
      </c>
      <c r="G15" s="10">
        <f t="shared" si="1"/>
        <v>15.4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910_X7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Attività post vendita</v>
      </c>
      <c r="E3" s="69"/>
      <c r="F3" s="69"/>
      <c r="G3" s="70"/>
    </row>
    <row r="4" spans="2:14" x14ac:dyDescent="0.3">
      <c r="B4" s="67" t="s">
        <v>10</v>
      </c>
      <c r="C4" s="68"/>
      <c r="D4" s="71" t="s">
        <v>48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4">
        <v>10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20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15</v>
      </c>
      <c r="D9" s="37">
        <v>14</v>
      </c>
      <c r="E9" s="36" t="s">
        <v>63</v>
      </c>
      <c r="F9" s="10">
        <f>(D9-((D9/100)*$D$5))</f>
        <v>12.6</v>
      </c>
      <c r="G9" s="10">
        <f>(D9+((D9/100)*$D$5))</f>
        <v>15.4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15</v>
      </c>
      <c r="D10" s="37">
        <v>14</v>
      </c>
      <c r="E10" s="11" t="str">
        <f>E9</f>
        <v>Giorni (gg)</v>
      </c>
      <c r="F10" s="10">
        <f t="shared" ref="F10:F15" si="0">(D10-((D10/100)*$D$5))</f>
        <v>12.6</v>
      </c>
      <c r="G10" s="10">
        <f t="shared" ref="G10:G15" si="1">(D10+((D10/100)*$D$5))</f>
        <v>15.4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15</v>
      </c>
      <c r="D11" s="37">
        <v>14</v>
      </c>
      <c r="E11" s="11" t="str">
        <f t="shared" ref="E11:E15" si="2">E10</f>
        <v>Giorni (gg)</v>
      </c>
      <c r="F11" s="10">
        <f t="shared" si="0"/>
        <v>12.6</v>
      </c>
      <c r="G11" s="10">
        <f t="shared" si="1"/>
        <v>15.4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14</v>
      </c>
      <c r="E12" s="11" t="str">
        <f t="shared" si="2"/>
        <v>Giorni (gg)</v>
      </c>
      <c r="F12" s="10">
        <f t="shared" si="0"/>
        <v>12.6</v>
      </c>
      <c r="G12" s="10">
        <f t="shared" si="1"/>
        <v>15.4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14</v>
      </c>
      <c r="E13" s="11" t="str">
        <f t="shared" si="2"/>
        <v>Giorni (gg)</v>
      </c>
      <c r="F13" s="10">
        <f t="shared" si="0"/>
        <v>12.6</v>
      </c>
      <c r="G13" s="10">
        <f t="shared" si="1"/>
        <v>15.4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14</v>
      </c>
      <c r="E14" s="11" t="str">
        <f t="shared" si="2"/>
        <v>Giorni (gg)</v>
      </c>
      <c r="F14" s="10">
        <f t="shared" si="0"/>
        <v>12.6</v>
      </c>
      <c r="G14" s="10">
        <f t="shared" si="1"/>
        <v>15.4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14</v>
      </c>
      <c r="E15" s="11" t="str">
        <f t="shared" si="2"/>
        <v>Giorni (gg)</v>
      </c>
      <c r="F15" s="10">
        <f t="shared" si="0"/>
        <v>12.6</v>
      </c>
      <c r="G15" s="10">
        <f t="shared" si="1"/>
        <v>15.4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910_X7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Attività post vendita</v>
      </c>
      <c r="E3" s="69"/>
      <c r="F3" s="69"/>
      <c r="G3" s="70"/>
    </row>
    <row r="4" spans="2:14" x14ac:dyDescent="0.3">
      <c r="B4" s="67" t="s">
        <v>10</v>
      </c>
      <c r="C4" s="68"/>
      <c r="D4" s="71" t="s">
        <v>66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4">
        <v>10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20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60</v>
      </c>
      <c r="D9" s="37">
        <v>60</v>
      </c>
      <c r="E9" s="36" t="s">
        <v>63</v>
      </c>
      <c r="F9" s="10">
        <f>(D9-((D9/100)*$D$5))</f>
        <v>54</v>
      </c>
      <c r="G9" s="10">
        <f>(D9+((D9/100)*$D$5))</f>
        <v>66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60</v>
      </c>
      <c r="D10" s="37">
        <v>60</v>
      </c>
      <c r="E10" s="11" t="str">
        <f>E9</f>
        <v>Giorni (gg)</v>
      </c>
      <c r="F10" s="10">
        <f t="shared" ref="F10:F15" si="0">(D10-((D10/100)*$D$5))</f>
        <v>54</v>
      </c>
      <c r="G10" s="10">
        <f t="shared" ref="G10:G15" si="1">(D10+((D10/100)*$D$5))</f>
        <v>66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45</v>
      </c>
      <c r="D11" s="37">
        <v>60</v>
      </c>
      <c r="E11" s="11" t="str">
        <f t="shared" ref="E11:E15" si="2">E10</f>
        <v>Giorni (gg)</v>
      </c>
      <c r="F11" s="10">
        <f t="shared" si="0"/>
        <v>54</v>
      </c>
      <c r="G11" s="10">
        <f t="shared" si="1"/>
        <v>66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60</v>
      </c>
      <c r="E12" s="11" t="str">
        <f t="shared" si="2"/>
        <v>Giorni (gg)</v>
      </c>
      <c r="F12" s="10">
        <f t="shared" si="0"/>
        <v>54</v>
      </c>
      <c r="G12" s="10">
        <f t="shared" si="1"/>
        <v>66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60</v>
      </c>
      <c r="E13" s="11" t="str">
        <f t="shared" si="2"/>
        <v>Giorni (gg)</v>
      </c>
      <c r="F13" s="10">
        <f t="shared" si="0"/>
        <v>54</v>
      </c>
      <c r="G13" s="10">
        <f t="shared" si="1"/>
        <v>66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60</v>
      </c>
      <c r="E14" s="11" t="str">
        <f t="shared" si="2"/>
        <v>Giorni (gg)</v>
      </c>
      <c r="F14" s="10">
        <f t="shared" si="0"/>
        <v>54</v>
      </c>
      <c r="G14" s="10">
        <f t="shared" si="1"/>
        <v>66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60</v>
      </c>
      <c r="E15" s="11" t="str">
        <f t="shared" si="2"/>
        <v>Giorni (gg)</v>
      </c>
      <c r="F15" s="10">
        <f t="shared" si="0"/>
        <v>54</v>
      </c>
      <c r="G15" s="10">
        <f t="shared" si="1"/>
        <v>66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910_X7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Attività post vendita</v>
      </c>
      <c r="E3" s="69"/>
      <c r="F3" s="69"/>
      <c r="G3" s="70"/>
    </row>
    <row r="4" spans="2:14" x14ac:dyDescent="0.3">
      <c r="B4" s="67" t="s">
        <v>10</v>
      </c>
      <c r="C4" s="68"/>
      <c r="D4" s="71" t="s">
        <v>50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4">
        <v>1.5</v>
      </c>
      <c r="E5" s="48"/>
      <c r="F5" s="48"/>
      <c r="G5" s="49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20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5">
        <v>120</v>
      </c>
      <c r="D9" s="37">
        <v>360</v>
      </c>
      <c r="E9" s="36" t="s">
        <v>18</v>
      </c>
      <c r="F9" s="53" t="s">
        <v>67</v>
      </c>
      <c r="G9" s="10">
        <f>D9+((D9/100)*$D$5)</f>
        <v>365.4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180</v>
      </c>
      <c r="D10" s="37">
        <v>360</v>
      </c>
      <c r="E10" s="11" t="str">
        <f>E9</f>
        <v>giorni (gg)</v>
      </c>
      <c r="F10" s="53" t="s">
        <v>67</v>
      </c>
      <c r="G10" s="10">
        <f>D10+((D10/100)*$D$5)</f>
        <v>365.4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180</v>
      </c>
      <c r="D11" s="37">
        <v>360</v>
      </c>
      <c r="E11" s="11" t="str">
        <f t="shared" ref="E11:E15" si="0">E10</f>
        <v>giorni (gg)</v>
      </c>
      <c r="F11" s="53" t="s">
        <v>67</v>
      </c>
      <c r="G11" s="10">
        <f>D11+((D11/100)*$D$5)</f>
        <v>365.4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360</v>
      </c>
      <c r="E12" s="11" t="str">
        <f t="shared" si="0"/>
        <v>giorni (gg)</v>
      </c>
      <c r="F12" s="53" t="s">
        <v>67</v>
      </c>
      <c r="G12" s="10">
        <f t="shared" ref="G12:G15" si="1">D12+((D12/100)*$D$5)</f>
        <v>365.4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360</v>
      </c>
      <c r="E13" s="11" t="str">
        <f t="shared" si="0"/>
        <v>giorni (gg)</v>
      </c>
      <c r="F13" s="53" t="s">
        <v>67</v>
      </c>
      <c r="G13" s="10">
        <f t="shared" si="1"/>
        <v>365.4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360</v>
      </c>
      <c r="E14" s="11" t="str">
        <f t="shared" si="0"/>
        <v>giorni (gg)</v>
      </c>
      <c r="F14" s="53" t="s">
        <v>67</v>
      </c>
      <c r="G14" s="10">
        <f t="shared" si="1"/>
        <v>365.4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360</v>
      </c>
      <c r="E15" s="11" t="str">
        <f t="shared" si="0"/>
        <v>giorni (gg)</v>
      </c>
      <c r="F15" s="53" t="s">
        <v>67</v>
      </c>
      <c r="G15" s="10">
        <f t="shared" si="1"/>
        <v>365.4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IDP</vt:lpstr>
      <vt:lpstr>IDP (1)</vt:lpstr>
      <vt:lpstr>IDP (2)</vt:lpstr>
      <vt:lpstr>IDP (3)</vt:lpstr>
      <vt:lpstr>IDP (4)</vt:lpstr>
      <vt:lpstr>IDP (5)</vt:lpstr>
      <vt:lpstr>IDP (6)</vt:lpstr>
      <vt:lpstr>IDP (7)</vt:lpstr>
      <vt:lpstr>IDP (8)</vt:lpstr>
      <vt:lpstr>IDP (9)</vt:lpstr>
      <vt:lpstr>IDP (10)</vt:lpstr>
      <vt:lpstr>IDP (11)</vt:lpstr>
      <vt:lpstr>IDP (12)</vt:lpstr>
      <vt:lpstr>IDP (13)</vt:lpstr>
      <vt:lpstr>IDP (14)</vt:lpstr>
      <vt:lpstr>IDP (15)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2018-07-25T08:36:52Z</dcterms:modified>
</cp:coreProperties>
</file>