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IDP" sheetId="14" r:id="rId1"/>
    <sheet name="IDP (1)" sheetId="1" r:id="rId2"/>
    <sheet name="IDP (2)" sheetId="12" r:id="rId3"/>
    <sheet name="IDP (3)" sheetId="47" r:id="rId4"/>
    <sheet name="IDP (4)" sheetId="42" r:id="rId5"/>
    <sheet name="IDP (5)" sheetId="48" r:id="rId6"/>
    <sheet name="IDP (6)" sheetId="43" r:id="rId7"/>
    <sheet name="IDP (7)" sheetId="40" r:id="rId8"/>
    <sheet name="IDP (8)" sheetId="49" r:id="rId9"/>
    <sheet name="IDP (9)" sheetId="50" r:id="rId10"/>
    <sheet name="IDP (10)" sheetId="51" r:id="rId11"/>
    <sheet name="IDP (11)" sheetId="44" r:id="rId12"/>
    <sheet name="IDP (12)" sheetId="46" r:id="rId13"/>
    <sheet name="IDP (13)" sheetId="25" r:id="rId14"/>
    <sheet name="IDP (14)" sheetId="52" r:id="rId15"/>
    <sheet name="IDP (15)" sheetId="53" r:id="rId16"/>
  </sheets>
  <calcPr calcId="162913"/>
</workbook>
</file>

<file path=xl/calcChain.xml><?xml version="1.0" encoding="utf-8"?>
<calcChain xmlns="http://schemas.openxmlformats.org/spreadsheetml/2006/main">
  <c r="B1" i="53" l="1"/>
  <c r="B1" i="52"/>
  <c r="B1" i="25"/>
  <c r="B1" i="46"/>
  <c r="B1" i="44"/>
  <c r="B1" i="51"/>
  <c r="B1" i="50"/>
  <c r="B1" i="49"/>
  <c r="B1" i="40"/>
  <c r="B1" i="43"/>
  <c r="B1" i="48"/>
  <c r="B1" i="42"/>
  <c r="B1" i="47"/>
  <c r="B1" i="12"/>
  <c r="B1" i="1"/>
  <c r="D3" i="53"/>
  <c r="G1" i="53"/>
  <c r="G15" i="52"/>
  <c r="F15" i="52"/>
  <c r="G14" i="52"/>
  <c r="F14" i="52"/>
  <c r="G13" i="52"/>
  <c r="F13" i="52"/>
  <c r="G12" i="52"/>
  <c r="F12" i="52"/>
  <c r="G11" i="52"/>
  <c r="F11" i="52"/>
  <c r="G10" i="52"/>
  <c r="F10" i="52"/>
  <c r="E10" i="52"/>
  <c r="E11" i="52" s="1"/>
  <c r="E12" i="52" s="1"/>
  <c r="E13" i="52" s="1"/>
  <c r="E14" i="52" s="1"/>
  <c r="E15" i="52" s="1"/>
  <c r="G9" i="52"/>
  <c r="F9" i="52"/>
  <c r="D3" i="52"/>
  <c r="G1" i="52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E10" i="51"/>
  <c r="E11" i="51" s="1"/>
  <c r="E12" i="51" s="1"/>
  <c r="E13" i="51" s="1"/>
  <c r="E14" i="51" s="1"/>
  <c r="E15" i="51" s="1"/>
  <c r="F9" i="51"/>
  <c r="G9" i="51" s="1"/>
  <c r="D3" i="51"/>
  <c r="G1" i="51"/>
  <c r="F15" i="50"/>
  <c r="G15" i="50" s="1"/>
  <c r="F14" i="50"/>
  <c r="G14" i="50" s="1"/>
  <c r="F13" i="50"/>
  <c r="G13" i="50" s="1"/>
  <c r="G12" i="50"/>
  <c r="F12" i="50"/>
  <c r="F11" i="50"/>
  <c r="G11" i="50" s="1"/>
  <c r="F10" i="50"/>
  <c r="G10" i="50" s="1"/>
  <c r="E10" i="50"/>
  <c r="E11" i="50" s="1"/>
  <c r="E12" i="50" s="1"/>
  <c r="E13" i="50" s="1"/>
  <c r="E14" i="50" s="1"/>
  <c r="E15" i="50" s="1"/>
  <c r="F9" i="50"/>
  <c r="G9" i="50" s="1"/>
  <c r="D3" i="50"/>
  <c r="G1" i="50"/>
  <c r="F15" i="49"/>
  <c r="G15" i="49" s="1"/>
  <c r="F14" i="49"/>
  <c r="G14" i="49" s="1"/>
  <c r="G13" i="49"/>
  <c r="F13" i="49"/>
  <c r="F12" i="49"/>
  <c r="G12" i="49" s="1"/>
  <c r="F11" i="49"/>
  <c r="G11" i="49" s="1"/>
  <c r="F10" i="49"/>
  <c r="G10" i="49" s="1"/>
  <c r="E10" i="49"/>
  <c r="E11" i="49" s="1"/>
  <c r="E12" i="49" s="1"/>
  <c r="E13" i="49" s="1"/>
  <c r="E14" i="49" s="1"/>
  <c r="E15" i="49" s="1"/>
  <c r="F9" i="49"/>
  <c r="G9" i="49" s="1"/>
  <c r="D3" i="49"/>
  <c r="G1" i="49"/>
  <c r="D12" i="43"/>
  <c r="D11" i="43"/>
  <c r="D10" i="43"/>
  <c r="D9" i="43"/>
  <c r="G9" i="43" s="1"/>
  <c r="G15" i="48"/>
  <c r="F15" i="48"/>
  <c r="G14" i="48"/>
  <c r="F14" i="48"/>
  <c r="G13" i="48"/>
  <c r="F13" i="48"/>
  <c r="G12" i="48"/>
  <c r="F12" i="48"/>
  <c r="G11" i="48"/>
  <c r="F11" i="48"/>
  <c r="G10" i="48"/>
  <c r="F10" i="48"/>
  <c r="E10" i="48"/>
  <c r="E11" i="48" s="1"/>
  <c r="E12" i="48" s="1"/>
  <c r="E13" i="48" s="1"/>
  <c r="E14" i="48" s="1"/>
  <c r="E15" i="48" s="1"/>
  <c r="G9" i="48"/>
  <c r="F9" i="48"/>
  <c r="D3" i="48"/>
  <c r="G1" i="48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E10" i="47"/>
  <c r="E11" i="47" s="1"/>
  <c r="E12" i="47" s="1"/>
  <c r="E13" i="47" s="1"/>
  <c r="E14" i="47" s="1"/>
  <c r="E15" i="47" s="1"/>
  <c r="G9" i="47"/>
  <c r="F9" i="47"/>
  <c r="D3" i="47"/>
  <c r="G1" i="47"/>
  <c r="D3" i="46"/>
  <c r="G1" i="46"/>
  <c r="G10" i="42"/>
  <c r="G11" i="42"/>
  <c r="G12" i="42"/>
  <c r="G13" i="42"/>
  <c r="G14" i="42"/>
  <c r="G15" i="42"/>
  <c r="G9" i="42"/>
  <c r="F10" i="42"/>
  <c r="F11" i="42"/>
  <c r="F12" i="42"/>
  <c r="F13" i="42"/>
  <c r="F14" i="42"/>
  <c r="F15" i="42"/>
  <c r="F9" i="42"/>
  <c r="D3" i="42"/>
  <c r="G1" i="42"/>
  <c r="G15" i="44"/>
  <c r="F15" i="44"/>
  <c r="G14" i="44"/>
  <c r="F14" i="44"/>
  <c r="G13" i="44"/>
  <c r="F13" i="44"/>
  <c r="G12" i="44"/>
  <c r="F12" i="44"/>
  <c r="G11" i="44"/>
  <c r="F11" i="44"/>
  <c r="G10" i="44"/>
  <c r="F10" i="44"/>
  <c r="E10" i="44"/>
  <c r="E11" i="44" s="1"/>
  <c r="E12" i="44" s="1"/>
  <c r="E13" i="44" s="1"/>
  <c r="E14" i="44" s="1"/>
  <c r="E15" i="44" s="1"/>
  <c r="G9" i="44"/>
  <c r="F9" i="44"/>
  <c r="D3" i="44"/>
  <c r="G1" i="44"/>
  <c r="F10" i="43"/>
  <c r="E10" i="43"/>
  <c r="E11" i="43" s="1"/>
  <c r="E12" i="43" s="1"/>
  <c r="E13" i="43" s="1"/>
  <c r="E14" i="43" s="1"/>
  <c r="E15" i="43" s="1"/>
  <c r="D3" i="43"/>
  <c r="G1" i="43"/>
  <c r="E10" i="42"/>
  <c r="E11" i="42" s="1"/>
  <c r="E12" i="42" s="1"/>
  <c r="E13" i="42" s="1"/>
  <c r="E14" i="42" s="1"/>
  <c r="E15" i="42" s="1"/>
  <c r="G15" i="40"/>
  <c r="F15" i="40"/>
  <c r="F14" i="40"/>
  <c r="G14" i="40" s="1"/>
  <c r="F13" i="40"/>
  <c r="G13" i="40" s="1"/>
  <c r="G12" i="40"/>
  <c r="F12" i="40"/>
  <c r="F11" i="40"/>
  <c r="G11" i="40" s="1"/>
  <c r="F10" i="40"/>
  <c r="G10" i="40" s="1"/>
  <c r="E10" i="40"/>
  <c r="E11" i="40" s="1"/>
  <c r="E12" i="40" s="1"/>
  <c r="E13" i="40" s="1"/>
  <c r="E14" i="40" s="1"/>
  <c r="E15" i="40" s="1"/>
  <c r="F9" i="40"/>
  <c r="G9" i="40" s="1"/>
  <c r="D3" i="40"/>
  <c r="G1" i="40"/>
  <c r="F9" i="43" l="1"/>
  <c r="G12" i="43"/>
  <c r="G11" i="43"/>
  <c r="F11" i="43"/>
  <c r="G10" i="43"/>
  <c r="D3" i="25"/>
  <c r="G1" i="25"/>
  <c r="F9" i="12"/>
  <c r="G9" i="12" s="1"/>
  <c r="D3" i="12"/>
  <c r="D3" i="1"/>
  <c r="G34" i="14"/>
  <c r="G1" i="12"/>
  <c r="G1" i="1"/>
  <c r="F10" i="12"/>
  <c r="G10" i="12" s="1"/>
  <c r="F11" i="12"/>
  <c r="G11" i="12" s="1"/>
  <c r="F12" i="12"/>
  <c r="G12" i="12" s="1"/>
  <c r="F13" i="12"/>
  <c r="G13" i="12" s="1"/>
  <c r="F14" i="12"/>
  <c r="G14" i="12" s="1"/>
  <c r="F15" i="12"/>
  <c r="G15" i="12" s="1"/>
  <c r="E10" i="12"/>
  <c r="E11" i="12" s="1"/>
  <c r="E12" i="12" s="1"/>
  <c r="E13" i="12" s="1"/>
  <c r="E14" i="12" s="1"/>
  <c r="E15" i="12" s="1"/>
  <c r="E10" i="1"/>
  <c r="E11" i="1" s="1"/>
  <c r="E12" i="1" s="1"/>
  <c r="E13" i="1" s="1"/>
  <c r="E14" i="1" s="1"/>
  <c r="E15" i="1" s="1"/>
  <c r="F12" i="1"/>
  <c r="G12" i="1"/>
  <c r="F13" i="1"/>
  <c r="G13" i="1"/>
  <c r="F14" i="1"/>
  <c r="G14" i="1"/>
  <c r="F15" i="1"/>
  <c r="G15" i="1"/>
  <c r="G10" i="1"/>
  <c r="G11" i="1"/>
  <c r="F10" i="1"/>
  <c r="F11" i="1"/>
  <c r="G9" i="1"/>
  <c r="F9" i="1"/>
  <c r="D13" i="43" l="1"/>
  <c r="D14" i="43" s="1"/>
  <c r="G14" i="43" s="1"/>
  <c r="F12" i="43"/>
  <c r="G13" i="43" l="1"/>
  <c r="F14" i="43"/>
  <c r="D15" i="43"/>
  <c r="F15" i="43" s="1"/>
  <c r="F13" i="43"/>
  <c r="G15" i="43" l="1"/>
</calcChain>
</file>

<file path=xl/sharedStrings.xml><?xml version="1.0" encoding="utf-8"?>
<sst xmlns="http://schemas.openxmlformats.org/spreadsheetml/2006/main" count="335" uniqueCount="98">
  <si>
    <t>Margine inf.</t>
  </si>
  <si>
    <t>Margine SUP.</t>
  </si>
  <si>
    <t>Organizzazione</t>
  </si>
  <si>
    <t>U.d.M.</t>
  </si>
  <si>
    <t>Anno</t>
  </si>
  <si>
    <t>Valori annui rilevati</t>
  </si>
  <si>
    <t>Valore di riferimento</t>
  </si>
  <si>
    <t>Compilare solo le parti in giallo</t>
  </si>
  <si>
    <t xml:space="preserve">Processo Monitorato </t>
  </si>
  <si>
    <t xml:space="preserve">Indicatore </t>
  </si>
  <si>
    <t xml:space="preserve">Tolleranza (%) </t>
  </si>
  <si>
    <t>Anno di riferimento</t>
  </si>
  <si>
    <t>Inserire valori annui rilevati dal RDP</t>
  </si>
  <si>
    <t>Valore di riferimento dal budget e/o target</t>
  </si>
  <si>
    <t>Unità di misura dell'indicatore</t>
  </si>
  <si>
    <t>** calcolato automaticamente**</t>
  </si>
  <si>
    <t>giorni (gg)</t>
  </si>
  <si>
    <t>n.a.</t>
  </si>
  <si>
    <t>Valore di riferimento (target)</t>
  </si>
  <si>
    <t>numero (n)</t>
  </si>
  <si>
    <t>Valore percentuale</t>
  </si>
  <si>
    <t>Delta percentuale</t>
  </si>
  <si>
    <t>Indicatori di processo</t>
  </si>
  <si>
    <t>Foglio</t>
  </si>
  <si>
    <t>Indicatore</t>
  </si>
  <si>
    <t>IDP (1)</t>
  </si>
  <si>
    <t>IDP (2)</t>
  </si>
  <si>
    <t>IDP (3)</t>
  </si>
  <si>
    <t>IDP (4)</t>
  </si>
  <si>
    <t>IDP (5)</t>
  </si>
  <si>
    <t>IDP (6)</t>
  </si>
  <si>
    <t>IDP (7)</t>
  </si>
  <si>
    <t>IDP (8)</t>
  </si>
  <si>
    <t>IDP (9)</t>
  </si>
  <si>
    <t>IDP (10)</t>
  </si>
  <si>
    <t>Validato dal Resp. del Monitoraggio</t>
  </si>
  <si>
    <t>nominativo e firma</t>
  </si>
  <si>
    <t>in data</t>
  </si>
  <si>
    <t>euro (€)</t>
  </si>
  <si>
    <t>MOD 910_X1</t>
  </si>
  <si>
    <t>Infrastrutture</t>
  </si>
  <si>
    <t>NC nel corso dell'anno</t>
  </si>
  <si>
    <t>n° obiettivi raggiunti/previsti</t>
  </si>
  <si>
    <t>n° pagamenti errati/Totale</t>
  </si>
  <si>
    <t>Tempo medio ritardo nei pagamenti (in ingresso)</t>
  </si>
  <si>
    <t>Tempo medio ritardo nei pagamenti (in uscita)</t>
  </si>
  <si>
    <t>Fatturato</t>
  </si>
  <si>
    <t>Andamento ROI (Return on Investment)</t>
  </si>
  <si>
    <t>Andamento ROS (Return on Sales)</t>
  </si>
  <si>
    <t>Andamento ROE (Return on Equity)</t>
  </si>
  <si>
    <t>Cash flow effettivo/previsto</t>
  </si>
  <si>
    <t>Indice di insoluto</t>
  </si>
  <si>
    <t>Situazione Bancaria</t>
  </si>
  <si>
    <t>Valutazione del Bilancio</t>
  </si>
  <si>
    <t>Indici di contabilità industriale</t>
  </si>
  <si>
    <t>IDP (11)</t>
  </si>
  <si>
    <t>Aderenza al budget</t>
  </si>
  <si>
    <t>IDP (12)</t>
  </si>
  <si>
    <t>IDP (13)</t>
  </si>
  <si>
    <t>IDP (14)</t>
  </si>
  <si>
    <t>IDP (15)</t>
  </si>
  <si>
    <t>Valutazione del bilancio</t>
  </si>
  <si>
    <t>Valutazioni anno per anno di DIR</t>
  </si>
  <si>
    <t>Indicazioni di eventuali criticità bancarie di DIR</t>
  </si>
  <si>
    <t>NC rilevate nel corso dell'anno</t>
  </si>
  <si>
    <t>n° obiettici raggiunti/previsti</t>
  </si>
  <si>
    <t>n° obiettivi raggiunti</t>
  </si>
  <si>
    <t>n° obiettivi previsti</t>
  </si>
  <si>
    <t>NC annue rilevate</t>
  </si>
  <si>
    <t>n° pagamenti errati/totali</t>
  </si>
  <si>
    <t>n° pagamenti errati</t>
  </si>
  <si>
    <t>n° pagamenti totali</t>
  </si>
  <si>
    <t>Tempo medio ritardo pagamenti (OUT)</t>
  </si>
  <si>
    <t>Tempo medio ritardo pagamenti (IN)</t>
  </si>
  <si>
    <t>Fatturato annuo</t>
  </si>
  <si>
    <t>Valore di riferimento (media mebile)</t>
  </si>
  <si>
    <t>ROI (Return on investment)</t>
  </si>
  <si>
    <t>Reddito operativo</t>
  </si>
  <si>
    <t>Capitale investito</t>
  </si>
  <si>
    <t>margine operativo lordo - (ammortamenti + accantonamenti)</t>
  </si>
  <si>
    <t>Capitale investito netto operativo</t>
  </si>
  <si>
    <t>ROS (Return on sales)</t>
  </si>
  <si>
    <t>Utile netto</t>
  </si>
  <si>
    <t>Capitale netto</t>
  </si>
  <si>
    <t>Ricavi netti</t>
  </si>
  <si>
    <t>Valore rilevato da RDP</t>
  </si>
  <si>
    <t>ROE (Return on equity)</t>
  </si>
  <si>
    <t>Reddito netto di esercizio</t>
  </si>
  <si>
    <t>Mezzi propri</t>
  </si>
  <si>
    <t>Cash Flow effettivo/previsto</t>
  </si>
  <si>
    <t>Cash Flow effettivo</t>
  </si>
  <si>
    <t>Cash Flow previsto</t>
  </si>
  <si>
    <t>percentuale (%)</t>
  </si>
  <si>
    <t>Indice di contabilità industriale</t>
  </si>
  <si>
    <t>Costo medio ora struttura</t>
  </si>
  <si>
    <t>Valutazione dell'aderenza al budget</t>
  </si>
  <si>
    <t>Inserire anno per anno eventuali criticità rilevate da DIR</t>
  </si>
  <si>
    <t>Euro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</si>
</sst>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2"/>
      <color rgb="FF000000"/>
      <name val="Century Gothic"/>
      <family val="2"/>
    </font>
    <font>
      <i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1" fillId="2" borderId="1" xfId="0" applyNumberFormat="1" applyFont="1" applyFill="1" applyBorder="1"/>
    <xf numFmtId="4" fontId="1" fillId="0" borderId="0" xfId="0" applyNumberFormat="1" applyFont="1" applyAlignment="1"/>
    <xf numFmtId="4" fontId="1" fillId="0" borderId="0" xfId="0" applyNumberFormat="1" applyFont="1" applyAlignment="1">
      <alignment wrapText="1"/>
    </xf>
    <xf numFmtId="0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NumberFormat="1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6" fillId="0" borderId="1" xfId="0" applyFont="1" applyFill="1" applyBorder="1" applyAlignment="1">
      <alignment horizontal="right" vertical="top" wrapText="1"/>
    </xf>
    <xf numFmtId="0" fontId="3" fillId="2" borderId="11" xfId="0" applyFont="1" applyFill="1" applyBorder="1" applyAlignment="1" applyProtection="1">
      <alignment horizontal="center"/>
      <protection locked="0"/>
    </xf>
    <xf numFmtId="4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8" fillId="0" borderId="0" xfId="0" applyFont="1" applyBorder="1" applyAlignment="1">
      <alignment horizontal="right"/>
    </xf>
    <xf numFmtId="14" fontId="1" fillId="0" borderId="6" xfId="0" applyNumberFormat="1" applyFont="1" applyBorder="1"/>
    <xf numFmtId="0" fontId="8" fillId="0" borderId="8" xfId="0" applyFont="1" applyBorder="1" applyAlignment="1">
      <alignment horizontal="right"/>
    </xf>
    <xf numFmtId="14" fontId="1" fillId="0" borderId="9" xfId="0" applyNumberFormat="1" applyFont="1" applyBorder="1"/>
    <xf numFmtId="0" fontId="7" fillId="0" borderId="0" xfId="0" applyFont="1" applyAlignment="1">
      <alignment horizontal="justify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7" fillId="0" borderId="0" xfId="0" applyFo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1" fillId="0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Fill="1" applyBorder="1" applyProtection="1"/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2" borderId="10" xfId="0" applyNumberFormat="1" applyFont="1" applyFill="1" applyBorder="1" applyAlignment="1" applyProtection="1">
      <alignment horizontal="left"/>
      <protection locked="0"/>
    </xf>
    <xf numFmtId="0" fontId="1" fillId="2" borderId="1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Alignment="1">
      <alignment horizontal="left" vertical="top"/>
    </xf>
    <xf numFmtId="0" fontId="3" fillId="0" borderId="10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0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left"/>
    </xf>
    <xf numFmtId="4" fontId="3" fillId="2" borderId="10" xfId="0" applyNumberFormat="1" applyFont="1" applyFill="1" applyBorder="1" applyAlignment="1" applyProtection="1">
      <alignment horizontal="center" wrapText="1"/>
      <protection locked="0"/>
    </xf>
    <xf numFmtId="4" fontId="3" fillId="2" borderId="11" xfId="0" applyNumberFormat="1" applyFont="1" applyFill="1" applyBorder="1" applyAlignment="1" applyProtection="1">
      <alignment horizontal="center" wrapText="1"/>
      <protection locked="0"/>
    </xf>
    <xf numFmtId="4" fontId="3" fillId="2" borderId="12" xfId="0" applyNumberFormat="1" applyFont="1" applyFill="1" applyBorder="1" applyAlignment="1" applyProtection="1">
      <alignment horizont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(1)'!$C$7</c:f>
              <c:strCache>
                <c:ptCount val="1"/>
                <c:pt idx="0">
                  <c:v>NC annue rilevate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(1)'!$C$9:$C$15</c:f>
              <c:numCache>
                <c:formatCode>#,##0.00</c:formatCode>
                <c:ptCount val="7"/>
                <c:pt idx="0">
                  <c:v>65</c:v>
                </c:pt>
                <c:pt idx="1">
                  <c:v>65</c:v>
                </c:pt>
                <c:pt idx="2">
                  <c:v>50</c:v>
                </c:pt>
                <c:pt idx="3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FC-432B-95BD-C0E5888198EB}"/>
            </c:ext>
          </c:extLst>
        </c:ser>
        <c:ser>
          <c:idx val="1"/>
          <c:order val="1"/>
          <c:tx>
            <c:strRef>
              <c:f>'IDP (1)'!$F$7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(1)'!$F$9:$F$15</c:f>
              <c:numCache>
                <c:formatCode>#,##0.00</c:formatCode>
                <c:ptCount val="7"/>
                <c:pt idx="0">
                  <c:v>33.25</c:v>
                </c:pt>
                <c:pt idx="1">
                  <c:v>33.25</c:v>
                </c:pt>
                <c:pt idx="2">
                  <c:v>33.25</c:v>
                </c:pt>
                <c:pt idx="3">
                  <c:v>33.25</c:v>
                </c:pt>
                <c:pt idx="4">
                  <c:v>33.25</c:v>
                </c:pt>
                <c:pt idx="5">
                  <c:v>33.25</c:v>
                </c:pt>
                <c:pt idx="6">
                  <c:v>33.25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FC-432B-95BD-C0E5888198EB}"/>
            </c:ext>
          </c:extLst>
        </c:ser>
        <c:ser>
          <c:idx val="2"/>
          <c:order val="2"/>
          <c:tx>
            <c:strRef>
              <c:f>'IDP (1)'!$G$7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(1)'!$G$9:$G$15</c:f>
              <c:numCache>
                <c:formatCode>#,##0.00</c:formatCode>
                <c:ptCount val="7"/>
                <c:pt idx="0">
                  <c:v>36.75</c:v>
                </c:pt>
                <c:pt idx="1">
                  <c:v>36.75</c:v>
                </c:pt>
                <c:pt idx="2">
                  <c:v>36.75</c:v>
                </c:pt>
                <c:pt idx="3">
                  <c:v>36.75</c:v>
                </c:pt>
                <c:pt idx="4">
                  <c:v>36.75</c:v>
                </c:pt>
                <c:pt idx="5">
                  <c:v>36.75</c:v>
                </c:pt>
                <c:pt idx="6">
                  <c:v>36.75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FC-432B-95BD-C0E58881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09536"/>
        <c:axId val="65011072"/>
      </c:scatterChart>
      <c:valAx>
        <c:axId val="6500953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11072"/>
        <c:crosses val="autoZero"/>
        <c:crossBetween val="midCat"/>
      </c:valAx>
      <c:valAx>
        <c:axId val="6501107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500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(10)'!$F$7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(10)'!$F$9:$F$15</c:f>
              <c:numCache>
                <c:formatCode>#,##0.00</c:formatCode>
                <c:ptCount val="7"/>
                <c:pt idx="0">
                  <c:v>66</c:v>
                </c:pt>
                <c:pt idx="1">
                  <c:v>128</c:v>
                </c:pt>
                <c:pt idx="2">
                  <c:v>128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D-4685-BBED-0316B3B1413A}"/>
            </c:ext>
          </c:extLst>
        </c:ser>
        <c:ser>
          <c:idx val="1"/>
          <c:order val="1"/>
          <c:tx>
            <c:strRef>
              <c:f>'IDP (10)'!$G$7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(10)'!$B$9:$B$15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(10)'!$G$9:$G$15</c:f>
              <c:numCache>
                <c:formatCode>#,##0.00</c:formatCode>
                <c:ptCount val="7"/>
                <c:pt idx="0">
                  <c:v>34</c:v>
                </c:pt>
                <c:pt idx="1">
                  <c:v>-28</c:v>
                </c:pt>
                <c:pt idx="2">
                  <c:v>-28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D-4685-BBED-0316B3B1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85760"/>
        <c:axId val="69287296"/>
      </c:barChart>
      <c:catAx>
        <c:axId val="69285760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87296"/>
        <c:crosses val="autoZero"/>
        <c:auto val="1"/>
        <c:lblAlgn val="ctr"/>
        <c:lblOffset val="100"/>
        <c:noMultiLvlLbl val="0"/>
      </c:catAx>
      <c:valAx>
        <c:axId val="6928729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85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(11)'!$C$7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(11)'!$C$9:$C$15</c:f>
              <c:numCache>
                <c:formatCode>#,##0.00</c:formatCode>
                <c:ptCount val="7"/>
                <c:pt idx="0">
                  <c:v>2</c:v>
                </c:pt>
                <c:pt idx="1">
                  <c:v>1.5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1-4245-B6A4-2452734F7CE9}"/>
            </c:ext>
          </c:extLst>
        </c:ser>
        <c:ser>
          <c:idx val="1"/>
          <c:order val="1"/>
          <c:tx>
            <c:strRef>
              <c:f>'IDP (11)'!$F$7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(11)'!$F$9:$F$15</c:f>
              <c:numCache>
                <c:formatCode>#,##0.00</c:formatCode>
                <c:ptCount val="7"/>
                <c:pt idx="0">
                  <c:v>11.25</c:v>
                </c:pt>
                <c:pt idx="1">
                  <c:v>11.25</c:v>
                </c:pt>
                <c:pt idx="2">
                  <c:v>11.25</c:v>
                </c:pt>
                <c:pt idx="3">
                  <c:v>11.25</c:v>
                </c:pt>
                <c:pt idx="4">
                  <c:v>11.25</c:v>
                </c:pt>
                <c:pt idx="5">
                  <c:v>11.25</c:v>
                </c:pt>
                <c:pt idx="6">
                  <c:v>11.25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91-4245-B6A4-2452734F7CE9}"/>
            </c:ext>
          </c:extLst>
        </c:ser>
        <c:ser>
          <c:idx val="2"/>
          <c:order val="2"/>
          <c:tx>
            <c:strRef>
              <c:f>'IDP (11)'!$G$7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(11)'!$B$9:$B$15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(11)'!$G$9:$G$15</c:f>
              <c:numCache>
                <c:formatCode>#,##0.00</c:formatCode>
                <c:ptCount val="7"/>
                <c:pt idx="0">
                  <c:v>18.75</c:v>
                </c:pt>
                <c:pt idx="1">
                  <c:v>18.75</c:v>
                </c:pt>
                <c:pt idx="2">
                  <c:v>18.75</c:v>
                </c:pt>
                <c:pt idx="3">
                  <c:v>18.75</c:v>
                </c:pt>
                <c:pt idx="4">
                  <c:v>18.75</c:v>
                </c:pt>
                <c:pt idx="5">
                  <c:v>18.75</c:v>
                </c:pt>
                <c:pt idx="6">
                  <c:v>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91-4245-B6A4-2452734F7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75264"/>
        <c:axId val="67676800"/>
      </c:scatterChart>
      <c:valAx>
        <c:axId val="6767526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676800"/>
        <c:crosses val="autoZero"/>
        <c:crossBetween val="midCat"/>
      </c:valAx>
      <c:valAx>
        <c:axId val="6767680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675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(14)'!$C$7</c:f>
              <c:strCache>
                <c:ptCount val="1"/>
                <c:pt idx="0">
                  <c:v>Costo medio ora struttura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(14)'!$C$9:$C$15</c:f>
              <c:numCache>
                <c:formatCode>#,##0.00</c:formatCode>
                <c:ptCount val="7"/>
                <c:pt idx="0">
                  <c:v>75</c:v>
                </c:pt>
                <c:pt idx="1">
                  <c:v>50</c:v>
                </c:pt>
                <c:pt idx="2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2C-418B-9F96-4237D69909CE}"/>
            </c:ext>
          </c:extLst>
        </c:ser>
        <c:ser>
          <c:idx val="1"/>
          <c:order val="1"/>
          <c:tx>
            <c:strRef>
              <c:f>'IDP (14)'!$F$7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(14)'!$F$9:$F$15</c:f>
              <c:numCache>
                <c:formatCode>#,##0.00</c:formatCode>
                <c:ptCount val="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2C-418B-9F96-4237D69909CE}"/>
            </c:ext>
          </c:extLst>
        </c:ser>
        <c:ser>
          <c:idx val="2"/>
          <c:order val="2"/>
          <c:tx>
            <c:strRef>
              <c:f>'IDP (14)'!$G$7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(14)'!$B$9:$B$15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(14)'!$G$9:$G$15</c:f>
              <c:numCache>
                <c:formatCode>#,##0.00</c:formatCode>
                <c:ptCount val="7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2C-418B-9F96-4237D699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546368"/>
        <c:axId val="69547904"/>
      </c:scatterChart>
      <c:valAx>
        <c:axId val="69546368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547904"/>
        <c:crosses val="autoZero"/>
        <c:crossBetween val="midCat"/>
      </c:valAx>
      <c:valAx>
        <c:axId val="695479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546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'IDP (2)'!$F$7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(2)'!$F$9:$F$15</c:f>
              <c:numCache>
                <c:formatCode>#,##0.00</c:formatCode>
                <c:ptCount val="7"/>
                <c:pt idx="0">
                  <c:v>75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AFE-B848-E675B198949A}"/>
            </c:ext>
          </c:extLst>
        </c:ser>
        <c:ser>
          <c:idx val="2"/>
          <c:order val="1"/>
          <c:tx>
            <c:strRef>
              <c:f>'IDP (2)'!$G$7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(2)'!$B$9:$B$15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(2)'!$G$9:$G$15</c:f>
              <c:numCache>
                <c:formatCode>#,##0.00</c:formatCode>
                <c:ptCount val="7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1-4AFE-B848-E675B1989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929024"/>
        <c:axId val="66930560"/>
      </c:barChart>
      <c:catAx>
        <c:axId val="6692902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30560"/>
        <c:crosses val="autoZero"/>
        <c:auto val="1"/>
        <c:lblAlgn val="ctr"/>
        <c:lblOffset val="100"/>
        <c:noMultiLvlLbl val="0"/>
      </c:catAx>
      <c:valAx>
        <c:axId val="6693056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692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(3)'!$F$7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FF0000"/>
            </a:solidFill>
            <a:ln w="12700">
              <a:noFill/>
              <a:prstDash val="solid"/>
            </a:ln>
          </c:spPr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(3)'!$F$9:$F$15</c:f>
              <c:numCache>
                <c:formatCode>#,##0.00</c:formatCode>
                <c:ptCount val="7"/>
                <c:pt idx="0">
                  <c:v>4.8</c:v>
                </c:pt>
                <c:pt idx="1">
                  <c:v>8.1818181818181817</c:v>
                </c:pt>
                <c:pt idx="2">
                  <c:v>6.666666666666667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7-4DBD-9D68-37663AA0D145}"/>
            </c:ext>
          </c:extLst>
        </c:ser>
        <c:ser>
          <c:idx val="0"/>
          <c:order val="1"/>
          <c:tx>
            <c:strRef>
              <c:f>'IDP (3)'!$G$7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(3)'!$B$9:$B$15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(3)'!$G$9:$G$15</c:f>
              <c:numCache>
                <c:formatCode>#,##0.00</c:formatCode>
                <c:ptCount val="7"/>
                <c:pt idx="0">
                  <c:v>95.2</c:v>
                </c:pt>
                <c:pt idx="1">
                  <c:v>91.818181818181813</c:v>
                </c:pt>
                <c:pt idx="2">
                  <c:v>93.333333333333329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7-4DBD-9D68-37663AA0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24544"/>
        <c:axId val="67334528"/>
      </c:barChart>
      <c:catAx>
        <c:axId val="6732454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334528"/>
        <c:crosses val="autoZero"/>
        <c:auto val="1"/>
        <c:lblAlgn val="ctr"/>
        <c:lblOffset val="100"/>
        <c:noMultiLvlLbl val="0"/>
      </c:catAx>
      <c:valAx>
        <c:axId val="6733452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324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(4)'!$C$7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(4)'!$C$9:$C$15</c:f>
              <c:numCache>
                <c:formatCode>#,##0.00</c:formatCode>
                <c:ptCount val="7"/>
                <c:pt idx="0">
                  <c:v>15</c:v>
                </c:pt>
                <c:pt idx="1">
                  <c:v>35</c:v>
                </c:pt>
                <c:pt idx="2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5-4BFF-880A-F7B6E48B6E5E}"/>
            </c:ext>
          </c:extLst>
        </c:ser>
        <c:ser>
          <c:idx val="1"/>
          <c:order val="1"/>
          <c:tx>
            <c:strRef>
              <c:f>'IDP (4)'!$F$7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(4)'!$F$9:$F$15</c:f>
              <c:numCache>
                <c:formatCode>#,##0.00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15-4BFF-880A-F7B6E48B6E5E}"/>
            </c:ext>
          </c:extLst>
        </c:ser>
        <c:ser>
          <c:idx val="2"/>
          <c:order val="2"/>
          <c:tx>
            <c:strRef>
              <c:f>'IDP (4)'!$G$7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(4)'!$B$9:$B$15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(4)'!$G$9:$G$15</c:f>
              <c:numCache>
                <c:formatCode>#,##0.00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15-4BFF-880A-F7B6E48B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245952"/>
        <c:axId val="67247488"/>
      </c:scatterChart>
      <c:valAx>
        <c:axId val="67245952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47488"/>
        <c:crosses val="autoZero"/>
        <c:crossBetween val="midCat"/>
      </c:valAx>
      <c:valAx>
        <c:axId val="67247488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7245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(5)'!$C$7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(5)'!$C$9:$C$15</c:f>
              <c:numCache>
                <c:formatCode>#,##0.00</c:formatCode>
                <c:ptCount val="7"/>
                <c:pt idx="0">
                  <c:v>15</c:v>
                </c:pt>
                <c:pt idx="1">
                  <c:v>35</c:v>
                </c:pt>
                <c:pt idx="2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F5-4DC7-8E10-5F2D4A0F82AD}"/>
            </c:ext>
          </c:extLst>
        </c:ser>
        <c:ser>
          <c:idx val="1"/>
          <c:order val="1"/>
          <c:tx>
            <c:strRef>
              <c:f>'IDP (5)'!$F$7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(5)'!$F$9:$F$15</c:f>
              <c:numCache>
                <c:formatCode>#,##0.00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F5-4DC7-8E10-5F2D4A0F82AD}"/>
            </c:ext>
          </c:extLst>
        </c:ser>
        <c:ser>
          <c:idx val="2"/>
          <c:order val="2"/>
          <c:tx>
            <c:strRef>
              <c:f>'IDP (5)'!$G$7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(5)'!$B$9:$B$15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(5)'!$G$9:$G$15</c:f>
              <c:numCache>
                <c:formatCode>#,##0.00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F5-4DC7-8E10-5F2D4A0F8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1184"/>
        <c:axId val="68782720"/>
      </c:scatterChart>
      <c:valAx>
        <c:axId val="68781184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82720"/>
        <c:crosses val="autoZero"/>
        <c:crossBetween val="midCat"/>
      </c:valAx>
      <c:valAx>
        <c:axId val="68782720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781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'IDP (6)'!$C$7</c:f>
              <c:strCache>
                <c:ptCount val="1"/>
                <c:pt idx="0">
                  <c:v>Valori annui rilevati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</c:spPr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(6)'!$C$9:$C$15</c:f>
              <c:numCache>
                <c:formatCode>#,##0.00</c:formatCode>
                <c:ptCount val="7"/>
                <c:pt idx="0">
                  <c:v>375000</c:v>
                </c:pt>
                <c:pt idx="1">
                  <c:v>450000</c:v>
                </c:pt>
                <c:pt idx="2">
                  <c:v>500000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3-4630-BE03-73660E23FEE7}"/>
            </c:ext>
          </c:extLst>
        </c:ser>
        <c:ser>
          <c:idx val="1"/>
          <c:order val="1"/>
          <c:tx>
            <c:strRef>
              <c:f>'IDP (6)'!$F$7</c:f>
              <c:strCache>
                <c:ptCount val="1"/>
                <c:pt idx="0">
                  <c:v>Margine inf.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(6)'!$F$9:$F$15</c:f>
              <c:numCache>
                <c:formatCode>#,##0.00</c:formatCode>
                <c:ptCount val="7"/>
                <c:pt idx="0">
                  <c:v>262500</c:v>
                </c:pt>
                <c:pt idx="1">
                  <c:v>288750</c:v>
                </c:pt>
                <c:pt idx="2">
                  <c:v>309166.66666666669</c:v>
                </c:pt>
                <c:pt idx="3">
                  <c:v>309166.66666666669</c:v>
                </c:pt>
                <c:pt idx="4">
                  <c:v>309166.66666666669</c:v>
                </c:pt>
                <c:pt idx="5">
                  <c:v>309166.66666666669</c:v>
                </c:pt>
                <c:pt idx="6">
                  <c:v>309166.66666666669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3-4630-BE03-73660E23FEE7}"/>
            </c:ext>
          </c:extLst>
        </c:ser>
        <c:ser>
          <c:idx val="2"/>
          <c:order val="2"/>
          <c:tx>
            <c:strRef>
              <c:f>'IDP (6)'!$G$7</c:f>
              <c:strCache>
                <c:ptCount val="1"/>
                <c:pt idx="0">
                  <c:v>Margine SUP.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'IDP (6)'!$B$9:$B$15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xVal>
          <c:yVal>
            <c:numRef>
              <c:f>'IDP (6)'!$G$9:$G$15</c:f>
              <c:numCache>
                <c:formatCode>#,##0.00</c:formatCode>
                <c:ptCount val="7"/>
                <c:pt idx="0">
                  <c:v>487500</c:v>
                </c:pt>
                <c:pt idx="1">
                  <c:v>536250</c:v>
                </c:pt>
                <c:pt idx="2">
                  <c:v>574166.66666666674</c:v>
                </c:pt>
                <c:pt idx="3">
                  <c:v>574166.66666666674</c:v>
                </c:pt>
                <c:pt idx="4">
                  <c:v>574166.66666666674</c:v>
                </c:pt>
                <c:pt idx="5">
                  <c:v>574166.66666666674</c:v>
                </c:pt>
                <c:pt idx="6">
                  <c:v>574166.66666666674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3-4630-BE03-73660E23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03296"/>
        <c:axId val="68904832"/>
      </c:scatterChart>
      <c:valAx>
        <c:axId val="68903296"/>
        <c:scaling>
          <c:orientation val="minMax"/>
          <c:max val="2020"/>
          <c:min val="2014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04832"/>
        <c:crosses val="autoZero"/>
        <c:crossBetween val="midCat"/>
      </c:valAx>
      <c:valAx>
        <c:axId val="68904832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903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'IDP (7)'!$F$7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cat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(7)'!$F$9:$F$15</c:f>
              <c:numCache>
                <c:formatCode>#,##0.00</c:formatCode>
                <c:ptCount val="7"/>
                <c:pt idx="0">
                  <c:v>5.5</c:v>
                </c:pt>
                <c:pt idx="1">
                  <c:v>10.666666666666668</c:v>
                </c:pt>
                <c:pt idx="2">
                  <c:v>10.666666666666668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5-4516-AB60-C9B66774B7AC}"/>
            </c:ext>
          </c:extLst>
        </c:ser>
        <c:ser>
          <c:idx val="0"/>
          <c:order val="1"/>
          <c:tx>
            <c:strRef>
              <c:f>'IDP (7)'!$G$7</c:f>
              <c:strCache>
                <c:ptCount val="1"/>
                <c:pt idx="0">
                  <c:v>Delta percentuale</c:v>
                </c:pt>
              </c:strCache>
            </c:strRef>
          </c:tx>
          <c:invertIfNegative val="0"/>
          <c:cat>
            <c:numRef>
              <c:f>'IDP (7)'!$B$9:$B$15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(7)'!$G$9:$G$15</c:f>
              <c:numCache>
                <c:formatCode>#,##0.00</c:formatCode>
                <c:ptCount val="7"/>
                <c:pt idx="0">
                  <c:v>94.5</c:v>
                </c:pt>
                <c:pt idx="1">
                  <c:v>89.333333333333329</c:v>
                </c:pt>
                <c:pt idx="2">
                  <c:v>89.333333333333329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5-4516-AB60-C9B66774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52352"/>
        <c:axId val="68854144"/>
      </c:barChart>
      <c:catAx>
        <c:axId val="6885235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54144"/>
        <c:crosses val="autoZero"/>
        <c:auto val="1"/>
        <c:lblAlgn val="ctr"/>
        <c:lblOffset val="100"/>
        <c:noMultiLvlLbl val="0"/>
      </c:catAx>
      <c:valAx>
        <c:axId val="6885414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8852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(8)'!$F$7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(8)'!$F$9:$F$15</c:f>
              <c:numCache>
                <c:formatCode>#,##0.00</c:formatCode>
                <c:ptCount val="7"/>
                <c:pt idx="0">
                  <c:v>8.25</c:v>
                </c:pt>
                <c:pt idx="1">
                  <c:v>16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6-4F13-AB2A-2C63929ED6F3}"/>
            </c:ext>
          </c:extLst>
        </c:ser>
        <c:ser>
          <c:idx val="1"/>
          <c:order val="1"/>
          <c:tx>
            <c:strRef>
              <c:f>'IDP (8)'!$G$7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(8)'!$B$9:$B$15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(8)'!$G$9:$G$15</c:f>
              <c:numCache>
                <c:formatCode>#,##0.00</c:formatCode>
                <c:ptCount val="7"/>
                <c:pt idx="0">
                  <c:v>91.75</c:v>
                </c:pt>
                <c:pt idx="1">
                  <c:v>84</c:v>
                </c:pt>
                <c:pt idx="2">
                  <c:v>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6-4F13-AB2A-2C63929E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207168"/>
        <c:axId val="69208704"/>
      </c:barChart>
      <c:catAx>
        <c:axId val="6920716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08704"/>
        <c:crosses val="autoZero"/>
        <c:auto val="1"/>
        <c:lblAlgn val="ctr"/>
        <c:lblOffset val="100"/>
        <c:noMultiLvlLbl val="0"/>
      </c:catAx>
      <c:valAx>
        <c:axId val="69208704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20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'IDP (9)'!$F$7</c:f>
              <c:strCache>
                <c:ptCount val="1"/>
                <c:pt idx="0">
                  <c:v>Valore percentuale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(9)'!$F$9:$F$15</c:f>
              <c:numCache>
                <c:formatCode>#,##0.00</c:formatCode>
                <c:ptCount val="7"/>
                <c:pt idx="0">
                  <c:v>8.25</c:v>
                </c:pt>
                <c:pt idx="1">
                  <c:v>16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5DB-8052-74886F6F95D5}"/>
            </c:ext>
          </c:extLst>
        </c:ser>
        <c:ser>
          <c:idx val="1"/>
          <c:order val="1"/>
          <c:tx>
            <c:strRef>
              <c:f>'IDP (9)'!$G$7</c:f>
              <c:strCache>
                <c:ptCount val="1"/>
                <c:pt idx="0">
                  <c:v>Delta percentuale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'IDP (9)'!$B$9:$B$15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'IDP (9)'!$G$9:$G$15</c:f>
              <c:numCache>
                <c:formatCode>#,##0.00</c:formatCode>
                <c:ptCount val="7"/>
                <c:pt idx="0">
                  <c:v>91.75</c:v>
                </c:pt>
                <c:pt idx="1">
                  <c:v>84</c:v>
                </c:pt>
                <c:pt idx="2">
                  <c:v>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2-45DB-8052-74886F6F9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352832"/>
        <c:axId val="69383296"/>
      </c:barChart>
      <c:catAx>
        <c:axId val="69352832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383296"/>
        <c:crosses val="autoZero"/>
        <c:auto val="1"/>
        <c:lblAlgn val="ctr"/>
        <c:lblOffset val="100"/>
        <c:noMultiLvlLbl val="0"/>
      </c:catAx>
      <c:valAx>
        <c:axId val="69383296"/>
        <c:scaling>
          <c:orientation val="minMax"/>
        </c:scaling>
        <c:delete val="0"/>
        <c:axPos val="l"/>
        <c:majorGridlines/>
        <c:min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935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45720</xdr:rowOff>
    </xdr:from>
    <xdr:to>
      <xdr:col>6</xdr:col>
      <xdr:colOff>1307123</xdr:colOff>
      <xdr:row>28</xdr:row>
      <xdr:rowOff>123092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0" width="70" style="1" customWidth="1"/>
    <col min="11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68" t="s">
        <v>2</v>
      </c>
      <c r="C1" s="69"/>
      <c r="D1" s="30"/>
      <c r="E1" s="30"/>
      <c r="F1" s="30"/>
      <c r="G1" s="33" t="s">
        <v>39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">
        <v>40</v>
      </c>
      <c r="E3" s="73"/>
      <c r="F3" s="73"/>
      <c r="G3" s="74"/>
    </row>
    <row r="4" spans="2:14" x14ac:dyDescent="0.3">
      <c r="B4" s="71" t="s">
        <v>22</v>
      </c>
      <c r="C4" s="72"/>
      <c r="D4" s="75"/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x14ac:dyDescent="0.3">
      <c r="B5" s="7"/>
      <c r="C5" s="4"/>
      <c r="D5" s="4"/>
      <c r="E5" s="4"/>
      <c r="F5" s="4"/>
      <c r="G5" s="4"/>
      <c r="H5" s="3"/>
      <c r="I5" s="3"/>
      <c r="J5" s="3"/>
      <c r="K5" s="3"/>
      <c r="L5" s="3"/>
      <c r="M5" s="3"/>
      <c r="N5" s="3"/>
    </row>
    <row r="6" spans="2:14" x14ac:dyDescent="0.3">
      <c r="B6" s="43" t="s">
        <v>23</v>
      </c>
      <c r="C6" s="60" t="s">
        <v>24</v>
      </c>
      <c r="D6" s="60"/>
      <c r="E6" s="60"/>
      <c r="F6" s="60"/>
      <c r="G6" s="61"/>
    </row>
    <row r="7" spans="2:14" x14ac:dyDescent="0.3">
      <c r="B7" s="39" t="s">
        <v>25</v>
      </c>
      <c r="C7" s="58" t="s">
        <v>41</v>
      </c>
      <c r="D7" s="58" t="s">
        <v>41</v>
      </c>
      <c r="E7" s="58" t="s">
        <v>41</v>
      </c>
      <c r="F7" s="58" t="s">
        <v>41</v>
      </c>
      <c r="G7" s="26"/>
      <c r="J7" s="50"/>
    </row>
    <row r="8" spans="2:14" x14ac:dyDescent="0.3">
      <c r="B8" s="39" t="s">
        <v>26</v>
      </c>
      <c r="C8" s="58" t="s">
        <v>42</v>
      </c>
      <c r="D8" s="58" t="s">
        <v>42</v>
      </c>
      <c r="E8" s="58" t="s">
        <v>42</v>
      </c>
      <c r="F8" s="58" t="s">
        <v>42</v>
      </c>
      <c r="G8" s="26"/>
      <c r="J8" s="50"/>
    </row>
    <row r="9" spans="2:14" x14ac:dyDescent="0.3">
      <c r="B9" s="39" t="s">
        <v>27</v>
      </c>
      <c r="C9" s="58" t="s">
        <v>43</v>
      </c>
      <c r="D9" s="58" t="s">
        <v>43</v>
      </c>
      <c r="E9" s="58" t="s">
        <v>43</v>
      </c>
      <c r="F9" s="58" t="s">
        <v>43</v>
      </c>
      <c r="G9" s="26"/>
      <c r="J9" s="50"/>
    </row>
    <row r="10" spans="2:14" x14ac:dyDescent="0.3">
      <c r="B10" s="39" t="s">
        <v>28</v>
      </c>
      <c r="C10" s="58" t="s">
        <v>44</v>
      </c>
      <c r="D10" s="58" t="s">
        <v>44</v>
      </c>
      <c r="E10" s="58" t="s">
        <v>44</v>
      </c>
      <c r="F10" s="58" t="s">
        <v>44</v>
      </c>
      <c r="G10" s="26"/>
      <c r="J10" s="50"/>
    </row>
    <row r="11" spans="2:14" x14ac:dyDescent="0.3">
      <c r="B11" s="39" t="s">
        <v>29</v>
      </c>
      <c r="C11" s="58" t="s">
        <v>45</v>
      </c>
      <c r="D11" s="58" t="s">
        <v>45</v>
      </c>
      <c r="E11" s="58" t="s">
        <v>45</v>
      </c>
      <c r="F11" s="58" t="s">
        <v>45</v>
      </c>
      <c r="G11" s="26"/>
      <c r="J11" s="50"/>
    </row>
    <row r="12" spans="2:14" x14ac:dyDescent="0.3">
      <c r="B12" s="39" t="s">
        <v>30</v>
      </c>
      <c r="C12" s="58" t="s">
        <v>46</v>
      </c>
      <c r="D12" s="58" t="s">
        <v>46</v>
      </c>
      <c r="E12" s="58" t="s">
        <v>46</v>
      </c>
      <c r="F12" s="58" t="s">
        <v>46</v>
      </c>
      <c r="G12" s="26"/>
      <c r="J12" s="50"/>
    </row>
    <row r="13" spans="2:14" x14ac:dyDescent="0.3">
      <c r="B13" s="39" t="s">
        <v>31</v>
      </c>
      <c r="C13" s="58" t="s">
        <v>47</v>
      </c>
      <c r="D13" s="58" t="s">
        <v>47</v>
      </c>
      <c r="E13" s="58" t="s">
        <v>47</v>
      </c>
      <c r="F13" s="58" t="s">
        <v>47</v>
      </c>
      <c r="G13" s="26"/>
      <c r="J13" s="50"/>
    </row>
    <row r="14" spans="2:14" x14ac:dyDescent="0.3">
      <c r="B14" s="39" t="s">
        <v>32</v>
      </c>
      <c r="C14" s="58" t="s">
        <v>48</v>
      </c>
      <c r="D14" s="58" t="s">
        <v>48</v>
      </c>
      <c r="E14" s="58" t="s">
        <v>48</v>
      </c>
      <c r="F14" s="58" t="s">
        <v>48</v>
      </c>
      <c r="G14" s="26"/>
      <c r="J14" s="50"/>
    </row>
    <row r="15" spans="2:14" x14ac:dyDescent="0.3">
      <c r="B15" s="39" t="s">
        <v>33</v>
      </c>
      <c r="C15" s="58" t="s">
        <v>49</v>
      </c>
      <c r="D15" s="58" t="s">
        <v>49</v>
      </c>
      <c r="E15" s="58" t="s">
        <v>49</v>
      </c>
      <c r="F15" s="58" t="s">
        <v>49</v>
      </c>
      <c r="G15" s="26"/>
      <c r="J15" s="50"/>
    </row>
    <row r="16" spans="2:14" x14ac:dyDescent="0.3">
      <c r="B16" s="39" t="s">
        <v>34</v>
      </c>
      <c r="C16" s="58" t="s">
        <v>50</v>
      </c>
      <c r="D16" s="58" t="s">
        <v>50</v>
      </c>
      <c r="E16" s="58" t="s">
        <v>50</v>
      </c>
      <c r="F16" s="58" t="s">
        <v>50</v>
      </c>
      <c r="G16" s="26"/>
      <c r="J16" s="50"/>
    </row>
    <row r="17" spans="2:10" x14ac:dyDescent="0.3">
      <c r="B17" s="39" t="s">
        <v>55</v>
      </c>
      <c r="C17" s="58" t="s">
        <v>51</v>
      </c>
      <c r="D17" s="58" t="s">
        <v>51</v>
      </c>
      <c r="E17" s="58" t="s">
        <v>51</v>
      </c>
      <c r="F17" s="58" t="s">
        <v>51</v>
      </c>
      <c r="G17" s="26"/>
      <c r="J17" s="50"/>
    </row>
    <row r="18" spans="2:10" x14ac:dyDescent="0.3">
      <c r="B18" s="39" t="s">
        <v>57</v>
      </c>
      <c r="C18" s="58" t="s">
        <v>52</v>
      </c>
      <c r="D18" s="58" t="s">
        <v>52</v>
      </c>
      <c r="E18" s="58" t="s">
        <v>52</v>
      </c>
      <c r="F18" s="58" t="s">
        <v>52</v>
      </c>
      <c r="G18" s="26"/>
      <c r="J18" s="50"/>
    </row>
    <row r="19" spans="2:10" x14ac:dyDescent="0.3">
      <c r="B19" s="39" t="s">
        <v>58</v>
      </c>
      <c r="C19" s="58" t="s">
        <v>53</v>
      </c>
      <c r="D19" s="58" t="s">
        <v>53</v>
      </c>
      <c r="E19" s="58" t="s">
        <v>53</v>
      </c>
      <c r="F19" s="58" t="s">
        <v>53</v>
      </c>
      <c r="G19" s="26"/>
      <c r="J19" s="50"/>
    </row>
    <row r="20" spans="2:10" x14ac:dyDescent="0.3">
      <c r="B20" s="39" t="s">
        <v>59</v>
      </c>
      <c r="C20" s="58" t="s">
        <v>54</v>
      </c>
      <c r="D20" s="58" t="s">
        <v>54</v>
      </c>
      <c r="E20" s="58" t="s">
        <v>54</v>
      </c>
      <c r="F20" s="58" t="s">
        <v>54</v>
      </c>
      <c r="G20" s="26"/>
      <c r="J20" s="50"/>
    </row>
    <row r="21" spans="2:10" x14ac:dyDescent="0.3">
      <c r="B21" s="39" t="s">
        <v>60</v>
      </c>
      <c r="C21" s="58" t="s">
        <v>56</v>
      </c>
      <c r="D21" s="58" t="s">
        <v>56</v>
      </c>
      <c r="E21" s="58" t="s">
        <v>56</v>
      </c>
      <c r="F21" s="58" t="s">
        <v>56</v>
      </c>
      <c r="G21" s="26"/>
      <c r="J21" s="53"/>
    </row>
    <row r="22" spans="2:10" x14ac:dyDescent="0.3">
      <c r="B22" s="39"/>
      <c r="C22" s="58"/>
      <c r="D22" s="58"/>
      <c r="E22" s="58"/>
      <c r="F22" s="58"/>
      <c r="G22" s="26"/>
    </row>
    <row r="23" spans="2:10" x14ac:dyDescent="0.3">
      <c r="B23" s="39"/>
      <c r="C23" s="58"/>
      <c r="D23" s="58"/>
      <c r="E23" s="58"/>
      <c r="F23" s="58"/>
      <c r="G23" s="26"/>
    </row>
    <row r="24" spans="2:10" x14ac:dyDescent="0.3">
      <c r="B24" s="39"/>
      <c r="C24" s="58"/>
      <c r="D24" s="58"/>
      <c r="E24" s="58"/>
      <c r="F24" s="58"/>
      <c r="G24" s="26"/>
    </row>
    <row r="25" spans="2:10" x14ac:dyDescent="0.3">
      <c r="B25" s="39"/>
      <c r="C25" s="58"/>
      <c r="D25" s="58"/>
      <c r="E25" s="58"/>
      <c r="F25" s="58"/>
      <c r="G25" s="26"/>
    </row>
    <row r="26" spans="2:10" x14ac:dyDescent="0.3">
      <c r="B26" s="40"/>
      <c r="C26" s="59"/>
      <c r="D26" s="59"/>
      <c r="E26" s="59"/>
      <c r="F26" s="59"/>
      <c r="G26" s="29"/>
    </row>
    <row r="30" spans="2:10" ht="15.6" customHeight="1" x14ac:dyDescent="0.3">
      <c r="E30" s="62" t="s">
        <v>35</v>
      </c>
      <c r="F30" s="63"/>
      <c r="G30" s="64"/>
    </row>
    <row r="31" spans="2:10" x14ac:dyDescent="0.3">
      <c r="E31" s="65" t="s">
        <v>36</v>
      </c>
      <c r="F31" s="66"/>
      <c r="G31" s="67"/>
    </row>
    <row r="32" spans="2:10" x14ac:dyDescent="0.3">
      <c r="E32" s="44"/>
      <c r="F32" s="25"/>
      <c r="G32" s="26"/>
    </row>
    <row r="33" spans="5:7" x14ac:dyDescent="0.3">
      <c r="E33" s="44"/>
      <c r="F33" s="46"/>
      <c r="G33" s="47"/>
    </row>
    <row r="34" spans="5:7" x14ac:dyDescent="0.3">
      <c r="E34" s="45"/>
      <c r="F34" s="48" t="s">
        <v>37</v>
      </c>
      <c r="G34" s="49">
        <f ca="1">TODAY()</f>
        <v>42986</v>
      </c>
    </row>
  </sheetData>
  <sheetProtection password="DF1E" sheet="1" objects="1" scenarios="1"/>
  <mergeCells count="29">
    <mergeCell ref="C6:G6"/>
    <mergeCell ref="E30:G30"/>
    <mergeCell ref="E31:G31"/>
    <mergeCell ref="B1:C1"/>
    <mergeCell ref="B2:C2"/>
    <mergeCell ref="B3:C3"/>
    <mergeCell ref="D3:G3"/>
    <mergeCell ref="B4:C4"/>
    <mergeCell ref="D4:G4"/>
    <mergeCell ref="C21:F21"/>
    <mergeCell ref="C14:F14"/>
    <mergeCell ref="C15:F15"/>
    <mergeCell ref="C16:F16"/>
    <mergeCell ref="C17:F17"/>
    <mergeCell ref="C12:F12"/>
    <mergeCell ref="C13:F13"/>
    <mergeCell ref="C18:F18"/>
    <mergeCell ref="C19:F19"/>
    <mergeCell ref="C20:F20"/>
    <mergeCell ref="C7:F7"/>
    <mergeCell ref="C8:F8"/>
    <mergeCell ref="C9:F9"/>
    <mergeCell ref="C10:F10"/>
    <mergeCell ref="C11:F11"/>
    <mergeCell ref="C22:F22"/>
    <mergeCell ref="C23:F23"/>
    <mergeCell ref="C24:F24"/>
    <mergeCell ref="C25:F25"/>
    <mergeCell ref="C26:F26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86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82</v>
      </c>
      <c r="D7" s="14" t="s">
        <v>83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87</v>
      </c>
      <c r="D8" s="34" t="s">
        <v>88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16500</v>
      </c>
      <c r="D9" s="15">
        <v>200000</v>
      </c>
      <c r="E9" s="37" t="s">
        <v>19</v>
      </c>
      <c r="F9" s="10">
        <f>(C9/D9)*100</f>
        <v>8.25</v>
      </c>
      <c r="G9" s="10">
        <f>100-F9</f>
        <v>91.75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32000</v>
      </c>
      <c r="D10" s="15">
        <v>200000</v>
      </c>
      <c r="E10" s="11" t="str">
        <f>E9</f>
        <v>numero (n)</v>
      </c>
      <c r="F10" s="10">
        <f t="shared" ref="F10:F15" si="0">(C10/D10)*100</f>
        <v>16</v>
      </c>
      <c r="G10" s="10">
        <f t="shared" ref="G10:G15" si="1">100-F10</f>
        <v>84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32000</v>
      </c>
      <c r="D11" s="15">
        <v>200000</v>
      </c>
      <c r="E11" s="11" t="str">
        <f t="shared" ref="E11:E15" si="2">E10</f>
        <v>numero (n)</v>
      </c>
      <c r="F11" s="10">
        <f t="shared" si="0"/>
        <v>16</v>
      </c>
      <c r="G11" s="10">
        <f t="shared" si="1"/>
        <v>84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15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15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15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15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89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90</v>
      </c>
      <c r="D7" s="14" t="s">
        <v>91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87</v>
      </c>
      <c r="D8" s="34" t="s">
        <v>88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16500</v>
      </c>
      <c r="D9" s="15">
        <v>25000</v>
      </c>
      <c r="E9" s="37" t="s">
        <v>19</v>
      </c>
      <c r="F9" s="10">
        <f>(C9/D9)*100</f>
        <v>66</v>
      </c>
      <c r="G9" s="10">
        <f>100-F9</f>
        <v>34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32000</v>
      </c>
      <c r="D10" s="15">
        <v>25000</v>
      </c>
      <c r="E10" s="11" t="str">
        <f>E9</f>
        <v>numero (n)</v>
      </c>
      <c r="F10" s="10">
        <f t="shared" ref="F10:F15" si="0">(C10/D10)*100</f>
        <v>128</v>
      </c>
      <c r="G10" s="10">
        <f t="shared" ref="G10:G15" si="1">100-F10</f>
        <v>-28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32000</v>
      </c>
      <c r="D11" s="15">
        <v>25000</v>
      </c>
      <c r="E11" s="11" t="str">
        <f t="shared" ref="E11:E15" si="2">E10</f>
        <v>numero (n)</v>
      </c>
      <c r="F11" s="10">
        <f t="shared" si="0"/>
        <v>128</v>
      </c>
      <c r="G11" s="10">
        <f t="shared" si="1"/>
        <v>-28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15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15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15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15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51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25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2</v>
      </c>
      <c r="D9" s="38">
        <v>15</v>
      </c>
      <c r="E9" s="37" t="s">
        <v>92</v>
      </c>
      <c r="F9" s="10">
        <f>D9-((D9/100)*$D$5)</f>
        <v>11.25</v>
      </c>
      <c r="G9" s="10">
        <f>D9+((D9/100)*$D$5)</f>
        <v>18.75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1.5</v>
      </c>
      <c r="D10" s="38">
        <v>15</v>
      </c>
      <c r="E10" s="11" t="str">
        <f>E9</f>
        <v>percentuale (%)</v>
      </c>
      <c r="F10" s="10">
        <f t="shared" ref="F10:F15" si="0">D10-((D10/100)*$D$5)</f>
        <v>11.25</v>
      </c>
      <c r="G10" s="10">
        <f>D10+((D10/100)*$D$5)</f>
        <v>18.75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5</v>
      </c>
      <c r="D11" s="38">
        <v>15</v>
      </c>
      <c r="E11" s="11" t="str">
        <f t="shared" ref="E11:E15" si="1">E10</f>
        <v>percentuale (%)</v>
      </c>
      <c r="F11" s="10">
        <f t="shared" si="0"/>
        <v>11.25</v>
      </c>
      <c r="G11" s="10">
        <f>D11+((D11/100)*$D$5)</f>
        <v>18.75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>
        <v>15</v>
      </c>
      <c r="E12" s="11" t="str">
        <f t="shared" si="1"/>
        <v>percentuale (%)</v>
      </c>
      <c r="F12" s="10">
        <f t="shared" si="0"/>
        <v>11.25</v>
      </c>
      <c r="G12" s="10">
        <f t="shared" ref="G12:G15" si="2">D12+((D12/100)*$D$5)</f>
        <v>18.75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>
        <v>15</v>
      </c>
      <c r="E13" s="11" t="str">
        <f t="shared" si="1"/>
        <v>percentuale (%)</v>
      </c>
      <c r="F13" s="10">
        <f t="shared" si="0"/>
        <v>11.25</v>
      </c>
      <c r="G13" s="10">
        <f t="shared" si="2"/>
        <v>18.75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>
        <v>15</v>
      </c>
      <c r="E14" s="11" t="str">
        <f t="shared" si="1"/>
        <v>percentuale (%)</v>
      </c>
      <c r="F14" s="10">
        <f t="shared" si="0"/>
        <v>11.25</v>
      </c>
      <c r="G14" s="10">
        <f t="shared" si="2"/>
        <v>18.75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>
        <v>15</v>
      </c>
      <c r="E15" s="11" t="str">
        <f t="shared" si="1"/>
        <v>percentuale (%)</v>
      </c>
      <c r="F15" s="10">
        <f t="shared" si="0"/>
        <v>11.25</v>
      </c>
      <c r="G15" s="10">
        <f t="shared" si="2"/>
        <v>18.75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52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84" t="s">
        <v>63</v>
      </c>
      <c r="D7" s="85"/>
      <c r="E7" s="85"/>
      <c r="F7" s="85"/>
      <c r="G7" s="86"/>
    </row>
    <row r="8" spans="2:14" s="8" customFormat="1" ht="30" customHeight="1" x14ac:dyDescent="0.3">
      <c r="B8" s="34" t="s">
        <v>11</v>
      </c>
      <c r="C8" s="87"/>
      <c r="D8" s="88"/>
      <c r="E8" s="88"/>
      <c r="F8" s="88"/>
      <c r="G8" s="89"/>
      <c r="H8" s="17"/>
    </row>
    <row r="9" spans="2:14" ht="45" customHeight="1" x14ac:dyDescent="0.3">
      <c r="B9" s="9">
        <v>2014</v>
      </c>
      <c r="C9" s="81"/>
      <c r="D9" s="82"/>
      <c r="E9" s="82"/>
      <c r="F9" s="82"/>
      <c r="G9" s="83"/>
      <c r="H9" s="16"/>
      <c r="I9" s="16"/>
      <c r="J9" s="16"/>
      <c r="K9" s="3"/>
      <c r="L9" s="3"/>
      <c r="M9" s="3"/>
      <c r="N9" s="3"/>
    </row>
    <row r="10" spans="2:14" ht="45" customHeight="1" x14ac:dyDescent="0.3">
      <c r="B10" s="9">
        <v>2015</v>
      </c>
      <c r="C10" s="81"/>
      <c r="D10" s="82"/>
      <c r="E10" s="82"/>
      <c r="F10" s="82"/>
      <c r="G10" s="83"/>
      <c r="H10" s="16"/>
      <c r="I10" s="16"/>
      <c r="J10" s="16"/>
      <c r="K10" s="3"/>
      <c r="L10" s="3"/>
      <c r="M10" s="3"/>
      <c r="N10" s="3"/>
    </row>
    <row r="11" spans="2:14" ht="45" customHeight="1" x14ac:dyDescent="0.3">
      <c r="B11" s="9">
        <v>2016</v>
      </c>
      <c r="C11" s="81"/>
      <c r="D11" s="82"/>
      <c r="E11" s="82"/>
      <c r="F11" s="82"/>
      <c r="G11" s="83"/>
      <c r="H11" s="16"/>
      <c r="I11" s="16"/>
      <c r="J11" s="16"/>
      <c r="K11" s="3"/>
      <c r="L11" s="3"/>
      <c r="M11" s="3"/>
      <c r="N11" s="3"/>
    </row>
    <row r="12" spans="2:14" ht="45" customHeight="1" x14ac:dyDescent="0.3">
      <c r="B12" s="9">
        <v>2017</v>
      </c>
      <c r="C12" s="81"/>
      <c r="D12" s="82"/>
      <c r="E12" s="82"/>
      <c r="F12" s="82"/>
      <c r="G12" s="83"/>
      <c r="H12" s="16"/>
      <c r="I12" s="16"/>
      <c r="J12" s="16"/>
      <c r="K12" s="3"/>
      <c r="L12" s="3"/>
      <c r="M12" s="3"/>
      <c r="N12" s="3"/>
    </row>
    <row r="13" spans="2:14" ht="45" customHeight="1" x14ac:dyDescent="0.3">
      <c r="B13" s="9">
        <v>2018</v>
      </c>
      <c r="C13" s="81"/>
      <c r="D13" s="82"/>
      <c r="E13" s="82"/>
      <c r="F13" s="82"/>
      <c r="G13" s="83"/>
      <c r="H13" s="16"/>
      <c r="I13" s="16"/>
      <c r="J13" s="16"/>
      <c r="K13" s="3"/>
      <c r="L13" s="3"/>
      <c r="M13" s="3"/>
      <c r="N13" s="3"/>
    </row>
    <row r="14" spans="2:14" ht="45" customHeight="1" x14ac:dyDescent="0.3">
      <c r="B14" s="9">
        <v>2019</v>
      </c>
      <c r="C14" s="81"/>
      <c r="D14" s="82"/>
      <c r="E14" s="82"/>
      <c r="F14" s="82"/>
      <c r="G14" s="83"/>
      <c r="H14" s="16"/>
      <c r="I14" s="16"/>
      <c r="J14" s="16"/>
      <c r="K14" s="2"/>
      <c r="L14" s="2"/>
      <c r="M14" s="2"/>
      <c r="N14" s="2"/>
    </row>
    <row r="15" spans="2:14" s="5" customFormat="1" ht="45" customHeight="1" x14ac:dyDescent="0.3">
      <c r="B15" s="9">
        <v>2020</v>
      </c>
      <c r="C15" s="81"/>
      <c r="D15" s="82"/>
      <c r="E15" s="82"/>
      <c r="F15" s="82"/>
      <c r="G15" s="83"/>
      <c r="H15" s="16"/>
      <c r="I15" s="16"/>
      <c r="J15" s="16"/>
    </row>
  </sheetData>
  <sheetProtection password="DF1E" sheet="1" objects="1" scenarios="1"/>
  <mergeCells count="16">
    <mergeCell ref="C12:G12"/>
    <mergeCell ref="C13:G13"/>
    <mergeCell ref="C14:G14"/>
    <mergeCell ref="C15:G15"/>
    <mergeCell ref="B5:C5"/>
    <mergeCell ref="C7:G7"/>
    <mergeCell ref="C8:G8"/>
    <mergeCell ref="C9:G9"/>
    <mergeCell ref="C10:G10"/>
    <mergeCell ref="C11:G11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61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41"/>
      <c r="F5" s="41"/>
      <c r="G5" s="4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84" t="s">
        <v>62</v>
      </c>
      <c r="D7" s="85"/>
      <c r="E7" s="85"/>
      <c r="F7" s="85"/>
      <c r="G7" s="86"/>
    </row>
    <row r="8" spans="2:14" s="8" customFormat="1" ht="30" customHeight="1" x14ac:dyDescent="0.3">
      <c r="B8" s="34" t="s">
        <v>11</v>
      </c>
      <c r="C8" s="87"/>
      <c r="D8" s="88"/>
      <c r="E8" s="88"/>
      <c r="F8" s="88"/>
      <c r="G8" s="89"/>
      <c r="H8" s="17"/>
    </row>
    <row r="9" spans="2:14" ht="45" customHeight="1" x14ac:dyDescent="0.3">
      <c r="B9" s="9">
        <v>2014</v>
      </c>
      <c r="C9" s="81"/>
      <c r="D9" s="82"/>
      <c r="E9" s="82"/>
      <c r="F9" s="82"/>
      <c r="G9" s="83"/>
      <c r="H9" s="16"/>
      <c r="I9" s="16"/>
      <c r="J9" s="16"/>
      <c r="K9" s="3"/>
      <c r="L9" s="3"/>
      <c r="M9" s="3"/>
      <c r="N9" s="3"/>
    </row>
    <row r="10" spans="2:14" ht="45" customHeight="1" x14ac:dyDescent="0.3">
      <c r="B10" s="9">
        <v>2015</v>
      </c>
      <c r="C10" s="81"/>
      <c r="D10" s="82"/>
      <c r="E10" s="82"/>
      <c r="F10" s="82"/>
      <c r="G10" s="83"/>
      <c r="H10" s="16"/>
      <c r="I10" s="16"/>
      <c r="J10" s="16"/>
      <c r="K10" s="3"/>
      <c r="L10" s="3"/>
      <c r="M10" s="3"/>
      <c r="N10" s="3"/>
    </row>
    <row r="11" spans="2:14" ht="45" customHeight="1" x14ac:dyDescent="0.3">
      <c r="B11" s="9">
        <v>2016</v>
      </c>
      <c r="C11" s="81"/>
      <c r="D11" s="82"/>
      <c r="E11" s="82"/>
      <c r="F11" s="82"/>
      <c r="G11" s="83"/>
      <c r="H11" s="16"/>
      <c r="I11" s="16"/>
      <c r="J11" s="16"/>
      <c r="K11" s="3"/>
      <c r="L11" s="3"/>
      <c r="M11" s="3"/>
      <c r="N11" s="3"/>
    </row>
    <row r="12" spans="2:14" ht="45" customHeight="1" x14ac:dyDescent="0.3">
      <c r="B12" s="9">
        <v>2017</v>
      </c>
      <c r="C12" s="81"/>
      <c r="D12" s="82"/>
      <c r="E12" s="82"/>
      <c r="F12" s="82"/>
      <c r="G12" s="83"/>
      <c r="H12" s="16"/>
      <c r="I12" s="16"/>
      <c r="J12" s="16"/>
      <c r="K12" s="3"/>
      <c r="L12" s="3"/>
      <c r="M12" s="3"/>
      <c r="N12" s="3"/>
    </row>
    <row r="13" spans="2:14" ht="45" customHeight="1" x14ac:dyDescent="0.3">
      <c r="B13" s="9">
        <v>2018</v>
      </c>
      <c r="C13" s="81"/>
      <c r="D13" s="82"/>
      <c r="E13" s="82"/>
      <c r="F13" s="82"/>
      <c r="G13" s="83"/>
      <c r="H13" s="16"/>
      <c r="I13" s="16"/>
      <c r="J13" s="16"/>
      <c r="K13" s="3"/>
      <c r="L13" s="3"/>
      <c r="M13" s="3"/>
      <c r="N13" s="3"/>
    </row>
    <row r="14" spans="2:14" ht="45" customHeight="1" x14ac:dyDescent="0.3">
      <c r="B14" s="9">
        <v>2019</v>
      </c>
      <c r="C14" s="81"/>
      <c r="D14" s="82"/>
      <c r="E14" s="82"/>
      <c r="F14" s="82"/>
      <c r="G14" s="83"/>
      <c r="H14" s="16"/>
      <c r="I14" s="16"/>
      <c r="J14" s="16"/>
      <c r="K14" s="2"/>
      <c r="L14" s="2"/>
      <c r="M14" s="2"/>
      <c r="N14" s="2"/>
    </row>
    <row r="15" spans="2:14" s="5" customFormat="1" ht="45" customHeight="1" x14ac:dyDescent="0.3">
      <c r="B15" s="9">
        <v>2020</v>
      </c>
      <c r="C15" s="81"/>
      <c r="D15" s="82"/>
      <c r="E15" s="82"/>
      <c r="F15" s="82"/>
      <c r="G15" s="83"/>
      <c r="H15" s="16"/>
      <c r="I15" s="16"/>
      <c r="J15" s="16"/>
    </row>
  </sheetData>
  <sheetProtection password="DF1E" sheet="1" objects="1" scenarios="1"/>
  <mergeCells count="16">
    <mergeCell ref="C14:G14"/>
    <mergeCell ref="C15:G15"/>
    <mergeCell ref="C8:G8"/>
    <mergeCell ref="C7:G7"/>
    <mergeCell ref="C9:G9"/>
    <mergeCell ref="C10:G10"/>
    <mergeCell ref="C11:G11"/>
    <mergeCell ref="C12:G12"/>
    <mergeCell ref="C13:G13"/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93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5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94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75</v>
      </c>
      <c r="D9" s="38">
        <v>60</v>
      </c>
      <c r="E9" s="37" t="s">
        <v>97</v>
      </c>
      <c r="F9" s="10">
        <f>D9-((D9/100)*$D$5)</f>
        <v>57</v>
      </c>
      <c r="G9" s="10">
        <f>D9+((D9/100)*$D$5)</f>
        <v>63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50</v>
      </c>
      <c r="D10" s="38">
        <v>60</v>
      </c>
      <c r="E10" s="11" t="str">
        <f>E9</f>
        <v>Euro (€)</v>
      </c>
      <c r="F10" s="10">
        <f t="shared" ref="F10:F15" si="0">D10-((D10/100)*$D$5)</f>
        <v>57</v>
      </c>
      <c r="G10" s="10">
        <f>D10+((D10/100)*$D$5)</f>
        <v>63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45</v>
      </c>
      <c r="D11" s="38">
        <v>60</v>
      </c>
      <c r="E11" s="11" t="str">
        <f t="shared" ref="E11:E15" si="1">E10</f>
        <v>Euro (€)</v>
      </c>
      <c r="F11" s="10">
        <f t="shared" si="0"/>
        <v>57</v>
      </c>
      <c r="G11" s="10">
        <f>D11+((D11/100)*$D$5)</f>
        <v>63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>
        <v>60</v>
      </c>
      <c r="E12" s="11" t="str">
        <f t="shared" si="1"/>
        <v>Euro (€)</v>
      </c>
      <c r="F12" s="10">
        <f t="shared" si="0"/>
        <v>57</v>
      </c>
      <c r="G12" s="10">
        <f t="shared" ref="G12:G15" si="2">D12+((D12/100)*$D$5)</f>
        <v>63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>
        <v>60</v>
      </c>
      <c r="E13" s="11" t="str">
        <f t="shared" si="1"/>
        <v>Euro (€)</v>
      </c>
      <c r="F13" s="10">
        <f t="shared" si="0"/>
        <v>57</v>
      </c>
      <c r="G13" s="10">
        <f t="shared" si="2"/>
        <v>63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>
        <v>60</v>
      </c>
      <c r="E14" s="11" t="str">
        <f t="shared" si="1"/>
        <v>Euro (€)</v>
      </c>
      <c r="F14" s="10">
        <f t="shared" si="0"/>
        <v>57</v>
      </c>
      <c r="G14" s="10">
        <f t="shared" si="2"/>
        <v>63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>
        <v>60</v>
      </c>
      <c r="E15" s="11" t="str">
        <f t="shared" si="1"/>
        <v>Euro (€)</v>
      </c>
      <c r="F15" s="10">
        <f t="shared" si="0"/>
        <v>57</v>
      </c>
      <c r="G15" s="10">
        <f t="shared" si="2"/>
        <v>63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95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84" t="s">
        <v>96</v>
      </c>
      <c r="D7" s="85"/>
      <c r="E7" s="85"/>
      <c r="F7" s="85"/>
      <c r="G7" s="86"/>
    </row>
    <row r="8" spans="2:14" s="8" customFormat="1" ht="30" customHeight="1" x14ac:dyDescent="0.3">
      <c r="B8" s="34" t="s">
        <v>11</v>
      </c>
      <c r="C8" s="87"/>
      <c r="D8" s="88"/>
      <c r="E8" s="88"/>
      <c r="F8" s="88"/>
      <c r="G8" s="89"/>
      <c r="H8" s="17"/>
    </row>
    <row r="9" spans="2:14" ht="45" customHeight="1" x14ac:dyDescent="0.3">
      <c r="B9" s="9">
        <v>2014</v>
      </c>
      <c r="C9" s="81"/>
      <c r="D9" s="82"/>
      <c r="E9" s="82"/>
      <c r="F9" s="82"/>
      <c r="G9" s="83"/>
      <c r="H9" s="16"/>
      <c r="I9" s="16"/>
      <c r="J9" s="16"/>
      <c r="K9" s="3"/>
      <c r="L9" s="3"/>
      <c r="M9" s="3"/>
      <c r="N9" s="3"/>
    </row>
    <row r="10" spans="2:14" ht="45" customHeight="1" x14ac:dyDescent="0.3">
      <c r="B10" s="9">
        <v>2015</v>
      </c>
      <c r="C10" s="81"/>
      <c r="D10" s="82"/>
      <c r="E10" s="82"/>
      <c r="F10" s="82"/>
      <c r="G10" s="83"/>
      <c r="H10" s="16"/>
      <c r="I10" s="16"/>
      <c r="J10" s="16"/>
      <c r="K10" s="3"/>
      <c r="L10" s="3"/>
      <c r="M10" s="3"/>
      <c r="N10" s="3"/>
    </row>
    <row r="11" spans="2:14" ht="45" customHeight="1" x14ac:dyDescent="0.3">
      <c r="B11" s="9">
        <v>2016</v>
      </c>
      <c r="C11" s="81"/>
      <c r="D11" s="82"/>
      <c r="E11" s="82"/>
      <c r="F11" s="82"/>
      <c r="G11" s="83"/>
      <c r="H11" s="16"/>
      <c r="I11" s="16"/>
      <c r="J11" s="16"/>
      <c r="K11" s="3"/>
      <c r="L11" s="3"/>
      <c r="M11" s="3"/>
      <c r="N11" s="3"/>
    </row>
    <row r="12" spans="2:14" ht="45" customHeight="1" x14ac:dyDescent="0.3">
      <c r="B12" s="9">
        <v>2017</v>
      </c>
      <c r="C12" s="81"/>
      <c r="D12" s="82"/>
      <c r="E12" s="82"/>
      <c r="F12" s="82"/>
      <c r="G12" s="83"/>
      <c r="H12" s="16"/>
      <c r="I12" s="16"/>
      <c r="J12" s="16"/>
      <c r="K12" s="3"/>
      <c r="L12" s="3"/>
      <c r="M12" s="3"/>
      <c r="N12" s="3"/>
    </row>
    <row r="13" spans="2:14" ht="45" customHeight="1" x14ac:dyDescent="0.3">
      <c r="B13" s="9">
        <v>2018</v>
      </c>
      <c r="C13" s="81"/>
      <c r="D13" s="82"/>
      <c r="E13" s="82"/>
      <c r="F13" s="82"/>
      <c r="G13" s="83"/>
      <c r="H13" s="16"/>
      <c r="I13" s="16"/>
      <c r="J13" s="16"/>
      <c r="K13" s="3"/>
      <c r="L13" s="3"/>
      <c r="M13" s="3"/>
      <c r="N13" s="3"/>
    </row>
    <row r="14" spans="2:14" ht="45" customHeight="1" x14ac:dyDescent="0.3">
      <c r="B14" s="9">
        <v>2019</v>
      </c>
      <c r="C14" s="81"/>
      <c r="D14" s="82"/>
      <c r="E14" s="82"/>
      <c r="F14" s="82"/>
      <c r="G14" s="83"/>
      <c r="H14" s="16"/>
      <c r="I14" s="16"/>
      <c r="J14" s="16"/>
      <c r="K14" s="2"/>
      <c r="L14" s="2"/>
      <c r="M14" s="2"/>
      <c r="N14" s="2"/>
    </row>
    <row r="15" spans="2:14" s="5" customFormat="1" ht="45" customHeight="1" x14ac:dyDescent="0.3">
      <c r="B15" s="9">
        <v>2020</v>
      </c>
      <c r="C15" s="81"/>
      <c r="D15" s="82"/>
      <c r="E15" s="82"/>
      <c r="F15" s="82"/>
      <c r="G15" s="83"/>
      <c r="H15" s="16"/>
      <c r="I15" s="16"/>
      <c r="J15" s="16"/>
    </row>
  </sheetData>
  <sheetProtection password="DF1E" sheet="1" objects="1" scenarios="1"/>
  <mergeCells count="16">
    <mergeCell ref="C12:G12"/>
    <mergeCell ref="C13:G13"/>
    <mergeCell ref="C14:G14"/>
    <mergeCell ref="C15:G15"/>
    <mergeCell ref="B5:C5"/>
    <mergeCell ref="C7:G7"/>
    <mergeCell ref="C8:G8"/>
    <mergeCell ref="C9:G9"/>
    <mergeCell ref="C10:G10"/>
    <mergeCell ref="C11:G11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64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5</v>
      </c>
      <c r="E5" s="31"/>
      <c r="F5" s="31"/>
      <c r="G5" s="3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68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13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65</v>
      </c>
      <c r="D9" s="38">
        <v>35</v>
      </c>
      <c r="E9" s="37" t="s">
        <v>19</v>
      </c>
      <c r="F9" s="10">
        <f>D9-((D9/100)*$D$5)</f>
        <v>33.25</v>
      </c>
      <c r="G9" s="10">
        <f>D9+((D9/100)*$D$5)</f>
        <v>36.75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65</v>
      </c>
      <c r="D10" s="38">
        <v>35</v>
      </c>
      <c r="E10" s="11" t="str">
        <f>E9</f>
        <v>numero (n)</v>
      </c>
      <c r="F10" s="10">
        <f>D10-((D10/100)*$D$5)</f>
        <v>33.25</v>
      </c>
      <c r="G10" s="10">
        <f>D10+((D10/100)*$D$5)</f>
        <v>36.75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50</v>
      </c>
      <c r="D11" s="38">
        <v>35</v>
      </c>
      <c r="E11" s="11" t="str">
        <f t="shared" ref="E11:E15" si="0">E10</f>
        <v>numero (n)</v>
      </c>
      <c r="F11" s="10">
        <f>D11-((D11/100)*$D$5)</f>
        <v>33.25</v>
      </c>
      <c r="G11" s="10">
        <f>D11+((D11/100)*$D$5)</f>
        <v>36.75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>
        <v>25</v>
      </c>
      <c r="D12" s="38">
        <v>35</v>
      </c>
      <c r="E12" s="11" t="str">
        <f t="shared" si="0"/>
        <v>numero (n)</v>
      </c>
      <c r="F12" s="10">
        <f t="shared" ref="F12:F15" si="1">D12-((D12/100)*$D$5)</f>
        <v>33.25</v>
      </c>
      <c r="G12" s="10">
        <f t="shared" ref="G12:G15" si="2">D12+((D12/100)*$D$5)</f>
        <v>36.75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>
        <v>35</v>
      </c>
      <c r="E13" s="11" t="str">
        <f t="shared" si="0"/>
        <v>numero (n)</v>
      </c>
      <c r="F13" s="10">
        <f t="shared" si="1"/>
        <v>33.25</v>
      </c>
      <c r="G13" s="10">
        <f t="shared" si="2"/>
        <v>36.75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>
        <v>35</v>
      </c>
      <c r="E14" s="11" t="str">
        <f t="shared" si="0"/>
        <v>numero (n)</v>
      </c>
      <c r="F14" s="10">
        <f t="shared" si="1"/>
        <v>33.25</v>
      </c>
      <c r="G14" s="10">
        <f t="shared" si="2"/>
        <v>36.75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>
        <v>35</v>
      </c>
      <c r="E15" s="11" t="str">
        <f t="shared" si="0"/>
        <v>numero (n)</v>
      </c>
      <c r="F15" s="10">
        <f t="shared" si="1"/>
        <v>33.25</v>
      </c>
      <c r="G15" s="10">
        <f t="shared" si="2"/>
        <v>36.75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D4:G4"/>
    <mergeCell ref="D3:G3"/>
    <mergeCell ref="B3:C3"/>
    <mergeCell ref="B4:C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65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31"/>
      <c r="F5" s="31"/>
      <c r="G5" s="3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66</v>
      </c>
      <c r="D7" s="14" t="s">
        <v>67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12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12</v>
      </c>
      <c r="D9" s="38">
        <v>16</v>
      </c>
      <c r="E9" s="37" t="s">
        <v>19</v>
      </c>
      <c r="F9" s="10">
        <f>(C9/D9)*100</f>
        <v>75</v>
      </c>
      <c r="G9" s="10">
        <f>100-F9</f>
        <v>25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18</v>
      </c>
      <c r="D10" s="38">
        <v>18</v>
      </c>
      <c r="E10" s="11" t="str">
        <f>E9</f>
        <v>numero (n)</v>
      </c>
      <c r="F10" s="10">
        <f t="shared" ref="F10:F15" si="0">(C10/D10)*100</f>
        <v>100</v>
      </c>
      <c r="G10" s="10">
        <f t="shared" ref="G10:G15" si="1">100-F10</f>
        <v>0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16</v>
      </c>
      <c r="D11" s="38">
        <v>16</v>
      </c>
      <c r="E11" s="11" t="str">
        <f t="shared" ref="E11:E15" si="2">E10</f>
        <v>numero (n)</v>
      </c>
      <c r="F11" s="10">
        <f t="shared" si="0"/>
        <v>100</v>
      </c>
      <c r="G11" s="10">
        <f t="shared" si="1"/>
        <v>0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69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70</v>
      </c>
      <c r="D7" s="14" t="s">
        <v>71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12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12</v>
      </c>
      <c r="D9" s="38">
        <v>250</v>
      </c>
      <c r="E9" s="37" t="s">
        <v>19</v>
      </c>
      <c r="F9" s="10">
        <f>(C9/D9)*100</f>
        <v>4.8</v>
      </c>
      <c r="G9" s="10">
        <f>100-F9</f>
        <v>95.2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18</v>
      </c>
      <c r="D10" s="38">
        <v>220</v>
      </c>
      <c r="E10" s="11" t="str">
        <f>E9</f>
        <v>numero (n)</v>
      </c>
      <c r="F10" s="10">
        <f t="shared" ref="F10:F15" si="0">(C10/D10)*100</f>
        <v>8.1818181818181817</v>
      </c>
      <c r="G10" s="10">
        <f t="shared" ref="G10:G15" si="1">100-F10</f>
        <v>91.818181818181813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15</v>
      </c>
      <c r="D11" s="38">
        <v>225</v>
      </c>
      <c r="E11" s="11" t="str">
        <f t="shared" ref="E11:E15" si="2">E10</f>
        <v>numero (n)</v>
      </c>
      <c r="F11" s="10">
        <f t="shared" si="0"/>
        <v>6.666666666666667</v>
      </c>
      <c r="G11" s="10">
        <f t="shared" si="1"/>
        <v>93.333333333333329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72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15</v>
      </c>
      <c r="D9" s="38">
        <v>30</v>
      </c>
      <c r="E9" s="37" t="s">
        <v>16</v>
      </c>
      <c r="F9" s="10">
        <f>(D9-((D9/100)*$D$5))</f>
        <v>30</v>
      </c>
      <c r="G9" s="10">
        <f>(D9+((D9/100)*$D$5))</f>
        <v>30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35</v>
      </c>
      <c r="D10" s="38">
        <v>30</v>
      </c>
      <c r="E10" s="11" t="str">
        <f>E9</f>
        <v>giorni (gg)</v>
      </c>
      <c r="F10" s="10">
        <f t="shared" ref="F10:F15" si="0">(D10-((D10/100)*$D$5))</f>
        <v>30</v>
      </c>
      <c r="G10" s="10">
        <f t="shared" ref="G10:G15" si="1">(D10+((D10/100)*$D$5))</f>
        <v>30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45</v>
      </c>
      <c r="D11" s="38">
        <v>30</v>
      </c>
      <c r="E11" s="11" t="str">
        <f t="shared" ref="E11:E15" si="2">E10</f>
        <v>giorni (gg)</v>
      </c>
      <c r="F11" s="10">
        <f t="shared" si="0"/>
        <v>30</v>
      </c>
      <c r="G11" s="10">
        <f t="shared" si="1"/>
        <v>30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>
        <v>30</v>
      </c>
      <c r="E12" s="11" t="str">
        <f t="shared" si="2"/>
        <v>giorni (gg)</v>
      </c>
      <c r="F12" s="10">
        <f t="shared" si="0"/>
        <v>30</v>
      </c>
      <c r="G12" s="10">
        <f t="shared" si="1"/>
        <v>30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>
        <v>30</v>
      </c>
      <c r="E13" s="11" t="str">
        <f t="shared" si="2"/>
        <v>giorni (gg)</v>
      </c>
      <c r="F13" s="10">
        <f t="shared" si="0"/>
        <v>30</v>
      </c>
      <c r="G13" s="10">
        <f t="shared" si="1"/>
        <v>30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>
        <v>30</v>
      </c>
      <c r="E14" s="11" t="str">
        <f t="shared" si="2"/>
        <v>giorni (gg)</v>
      </c>
      <c r="F14" s="10">
        <f t="shared" si="0"/>
        <v>30</v>
      </c>
      <c r="G14" s="10">
        <f t="shared" si="1"/>
        <v>30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>
        <v>30</v>
      </c>
      <c r="E15" s="11" t="str">
        <f t="shared" si="2"/>
        <v>giorni (gg)</v>
      </c>
      <c r="F15" s="10">
        <f t="shared" si="0"/>
        <v>30</v>
      </c>
      <c r="G15" s="10">
        <f t="shared" si="1"/>
        <v>30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73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0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18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15</v>
      </c>
      <c r="D9" s="38">
        <v>30</v>
      </c>
      <c r="E9" s="37" t="s">
        <v>16</v>
      </c>
      <c r="F9" s="10">
        <f>(D9-((D9/100)*$D$5))</f>
        <v>30</v>
      </c>
      <c r="G9" s="10">
        <f>(D9+((D9/100)*$D$5))</f>
        <v>30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35</v>
      </c>
      <c r="D10" s="38">
        <v>30</v>
      </c>
      <c r="E10" s="11" t="str">
        <f>E9</f>
        <v>giorni (gg)</v>
      </c>
      <c r="F10" s="10">
        <f t="shared" ref="F10:F15" si="0">(D10-((D10/100)*$D$5))</f>
        <v>30</v>
      </c>
      <c r="G10" s="10">
        <f t="shared" ref="G10:G15" si="1">(D10+((D10/100)*$D$5))</f>
        <v>30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45</v>
      </c>
      <c r="D11" s="38">
        <v>30</v>
      </c>
      <c r="E11" s="11" t="str">
        <f t="shared" ref="E11:E15" si="2">E10</f>
        <v>giorni (gg)</v>
      </c>
      <c r="F11" s="10">
        <f t="shared" si="0"/>
        <v>30</v>
      </c>
      <c r="G11" s="10">
        <f t="shared" si="1"/>
        <v>30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>
        <v>30</v>
      </c>
      <c r="E12" s="11" t="str">
        <f t="shared" si="2"/>
        <v>giorni (gg)</v>
      </c>
      <c r="F12" s="10">
        <f t="shared" si="0"/>
        <v>30</v>
      </c>
      <c r="G12" s="10">
        <f t="shared" si="1"/>
        <v>30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>
        <v>30</v>
      </c>
      <c r="E13" s="11" t="str">
        <f t="shared" si="2"/>
        <v>giorni (gg)</v>
      </c>
      <c r="F13" s="10">
        <f t="shared" si="0"/>
        <v>30</v>
      </c>
      <c r="G13" s="10">
        <f t="shared" si="1"/>
        <v>30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>
        <v>30</v>
      </c>
      <c r="E14" s="11" t="str">
        <f t="shared" si="2"/>
        <v>giorni (gg)</v>
      </c>
      <c r="F14" s="10">
        <f t="shared" si="0"/>
        <v>30</v>
      </c>
      <c r="G14" s="10">
        <f t="shared" si="1"/>
        <v>30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>
        <v>30</v>
      </c>
      <c r="E15" s="11" t="str">
        <f t="shared" si="2"/>
        <v>giorni (gg)</v>
      </c>
      <c r="F15" s="10">
        <f t="shared" si="0"/>
        <v>30</v>
      </c>
      <c r="G15" s="10">
        <f t="shared" si="1"/>
        <v>30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74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>
        <v>30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5</v>
      </c>
      <c r="D7" s="14" t="s">
        <v>6</v>
      </c>
      <c r="E7" s="13" t="s">
        <v>3</v>
      </c>
      <c r="F7" s="14" t="s">
        <v>0</v>
      </c>
      <c r="G7" s="14" t="s">
        <v>1</v>
      </c>
    </row>
    <row r="8" spans="2:14" s="8" customFormat="1" ht="30" customHeight="1" x14ac:dyDescent="0.3">
      <c r="B8" s="34" t="s">
        <v>11</v>
      </c>
      <c r="C8" s="34" t="s">
        <v>12</v>
      </c>
      <c r="D8" s="34" t="s">
        <v>75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375000</v>
      </c>
      <c r="D9" s="56">
        <f>AVERAGE(C9)</f>
        <v>375000</v>
      </c>
      <c r="E9" s="37" t="s">
        <v>38</v>
      </c>
      <c r="F9" s="10">
        <f t="shared" ref="F9:F15" si="0">D9-((D9/100)*$D$5)</f>
        <v>262500</v>
      </c>
      <c r="G9" s="10">
        <f>D9+((D9/100)*$D$5)</f>
        <v>487500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450000</v>
      </c>
      <c r="D10" s="57">
        <f>AVERAGE(C9:C10)</f>
        <v>412500</v>
      </c>
      <c r="E10" s="11" t="str">
        <f>E9</f>
        <v>euro (€)</v>
      </c>
      <c r="F10" s="10">
        <f t="shared" si="0"/>
        <v>288750</v>
      </c>
      <c r="G10" s="10">
        <f>D10+((D10/100)*$D$5)</f>
        <v>536250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500000</v>
      </c>
      <c r="D11" s="57">
        <f>AVERAGE(C9:C11)</f>
        <v>441666.66666666669</v>
      </c>
      <c r="E11" s="11" t="str">
        <f t="shared" ref="E11:E15" si="1">E10</f>
        <v>euro (€)</v>
      </c>
      <c r="F11" s="10">
        <f t="shared" si="0"/>
        <v>309166.66666666669</v>
      </c>
      <c r="G11" s="10">
        <f>D11+((D11/100)*$D$5)</f>
        <v>574166.66666666674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57">
        <f>AVERAGE(C9:C15)</f>
        <v>441666.66666666669</v>
      </c>
      <c r="E12" s="11" t="str">
        <f t="shared" si="1"/>
        <v>euro (€)</v>
      </c>
      <c r="F12" s="10">
        <f t="shared" si="0"/>
        <v>309166.66666666669</v>
      </c>
      <c r="G12" s="10">
        <f t="shared" ref="G12:G15" si="2">D12+((D12/100)*$D$5)</f>
        <v>574166.66666666674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57">
        <f t="shared" ref="D13:D15" si="3">AVERAGE(D12)</f>
        <v>441666.66666666669</v>
      </c>
      <c r="E13" s="11" t="str">
        <f t="shared" si="1"/>
        <v>euro (€)</v>
      </c>
      <c r="F13" s="10">
        <f t="shared" si="0"/>
        <v>309166.66666666669</v>
      </c>
      <c r="G13" s="10">
        <f t="shared" si="2"/>
        <v>574166.66666666674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57">
        <f t="shared" si="3"/>
        <v>441666.66666666669</v>
      </c>
      <c r="E14" s="11" t="str">
        <f t="shared" si="1"/>
        <v>euro (€)</v>
      </c>
      <c r="F14" s="10">
        <f t="shared" si="0"/>
        <v>309166.66666666669</v>
      </c>
      <c r="G14" s="10">
        <f t="shared" si="2"/>
        <v>574166.66666666674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57">
        <f t="shared" si="3"/>
        <v>441666.66666666669</v>
      </c>
      <c r="E15" s="11" t="str">
        <f t="shared" si="1"/>
        <v>euro (€)</v>
      </c>
      <c r="F15" s="10">
        <f t="shared" si="0"/>
        <v>309166.66666666669</v>
      </c>
      <c r="G15" s="10">
        <f t="shared" si="2"/>
        <v>574166.66666666674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76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1"/>
      <c r="F5" s="51"/>
      <c r="G5" s="52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77</v>
      </c>
      <c r="D7" s="14" t="s">
        <v>78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79</v>
      </c>
      <c r="D8" s="34" t="s">
        <v>80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16500</v>
      </c>
      <c r="D9" s="38">
        <v>300000</v>
      </c>
      <c r="E9" s="37" t="s">
        <v>19</v>
      </c>
      <c r="F9" s="10">
        <f>(C9/D9)*100</f>
        <v>5.5</v>
      </c>
      <c r="G9" s="10">
        <f>100-F9</f>
        <v>94.5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32000</v>
      </c>
      <c r="D10" s="38">
        <v>300000</v>
      </c>
      <c r="E10" s="11" t="str">
        <f>E9</f>
        <v>numero (n)</v>
      </c>
      <c r="F10" s="10">
        <f t="shared" ref="F10:F15" si="0">(C10/D10)*100</f>
        <v>10.666666666666668</v>
      </c>
      <c r="G10" s="10">
        <f t="shared" ref="G10:G15" si="1">100-F10</f>
        <v>89.333333333333329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32000</v>
      </c>
      <c r="D11" s="38">
        <v>300000</v>
      </c>
      <c r="E11" s="11" t="str">
        <f t="shared" ref="E11:E15" si="2">E10</f>
        <v>numero (n)</v>
      </c>
      <c r="F11" s="10">
        <f t="shared" si="0"/>
        <v>10.666666666666668</v>
      </c>
      <c r="G11" s="10">
        <f t="shared" si="1"/>
        <v>89.333333333333329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B1" sqref="B1:C1"/>
    </sheetView>
  </sheetViews>
  <sheetFormatPr defaultColWidth="9.140625" defaultRowHeight="17.25" x14ac:dyDescent="0.3"/>
  <cols>
    <col min="1" max="1" width="4.7109375" style="1" customWidth="1"/>
    <col min="2" max="2" width="19.7109375" style="6" customWidth="1"/>
    <col min="3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79" t="str">
        <f>IDP!B1</f>
        <v>Organizzazione</v>
      </c>
      <c r="C1" s="80"/>
      <c r="D1" s="30"/>
      <c r="E1" s="30"/>
      <c r="F1" s="30"/>
      <c r="G1" s="33" t="str">
        <f>IDP!G1</f>
        <v>MOD 910_X1</v>
      </c>
    </row>
    <row r="2" spans="2:14" x14ac:dyDescent="0.3">
      <c r="B2" s="70" t="s">
        <v>7</v>
      </c>
      <c r="C2" s="70"/>
    </row>
    <row r="3" spans="2:14" x14ac:dyDescent="0.3">
      <c r="B3" s="71" t="s">
        <v>8</v>
      </c>
      <c r="C3" s="72"/>
      <c r="D3" s="73" t="str">
        <f>IDP!D3</f>
        <v>Infrastrutture</v>
      </c>
      <c r="E3" s="73"/>
      <c r="F3" s="73"/>
      <c r="G3" s="74"/>
    </row>
    <row r="4" spans="2:14" x14ac:dyDescent="0.3">
      <c r="B4" s="71" t="s">
        <v>9</v>
      </c>
      <c r="C4" s="72"/>
      <c r="D4" s="75" t="s">
        <v>81</v>
      </c>
      <c r="E4" s="75"/>
      <c r="F4" s="75"/>
      <c r="G4" s="76"/>
      <c r="H4" s="3"/>
      <c r="I4" s="3"/>
      <c r="J4" s="3"/>
      <c r="K4" s="3"/>
      <c r="L4" s="3"/>
      <c r="M4" s="3"/>
      <c r="N4" s="3"/>
    </row>
    <row r="5" spans="2:14" ht="15.6" customHeight="1" x14ac:dyDescent="0.3">
      <c r="B5" s="77" t="s">
        <v>10</v>
      </c>
      <c r="C5" s="78"/>
      <c r="D5" s="35" t="s">
        <v>17</v>
      </c>
      <c r="E5" s="54"/>
      <c r="F5" s="54"/>
      <c r="G5" s="55"/>
      <c r="H5" s="3"/>
      <c r="I5" s="3"/>
      <c r="J5" s="3"/>
      <c r="K5" s="3"/>
      <c r="L5" s="3"/>
      <c r="M5" s="3"/>
      <c r="N5" s="3"/>
    </row>
    <row r="6" spans="2:14" x14ac:dyDescent="0.3">
      <c r="B6" s="7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</row>
    <row r="7" spans="2:14" s="8" customFormat="1" ht="30" customHeight="1" x14ac:dyDescent="0.3">
      <c r="B7" s="12" t="s">
        <v>4</v>
      </c>
      <c r="C7" s="14" t="s">
        <v>77</v>
      </c>
      <c r="D7" s="14" t="s">
        <v>84</v>
      </c>
      <c r="E7" s="13" t="s">
        <v>3</v>
      </c>
      <c r="F7" s="14" t="s">
        <v>20</v>
      </c>
      <c r="G7" s="14" t="s">
        <v>21</v>
      </c>
    </row>
    <row r="8" spans="2:14" s="8" customFormat="1" ht="30" customHeight="1" x14ac:dyDescent="0.3">
      <c r="B8" s="34" t="s">
        <v>11</v>
      </c>
      <c r="C8" s="34" t="s">
        <v>79</v>
      </c>
      <c r="D8" s="34" t="s">
        <v>85</v>
      </c>
      <c r="E8" s="34" t="s">
        <v>14</v>
      </c>
      <c r="F8" s="34" t="s">
        <v>15</v>
      </c>
      <c r="G8" s="34" t="s">
        <v>15</v>
      </c>
      <c r="H8" s="17"/>
    </row>
    <row r="9" spans="2:14" x14ac:dyDescent="0.3">
      <c r="B9" s="9">
        <v>2014</v>
      </c>
      <c r="C9" s="36">
        <v>16500</v>
      </c>
      <c r="D9" s="38">
        <v>200000</v>
      </c>
      <c r="E9" s="37" t="s">
        <v>19</v>
      </c>
      <c r="F9" s="10">
        <f>(C9/D9)*100</f>
        <v>8.25</v>
      </c>
      <c r="G9" s="10">
        <f>100-F9</f>
        <v>91.75</v>
      </c>
      <c r="H9" s="16"/>
      <c r="I9" s="16"/>
      <c r="J9" s="16"/>
      <c r="K9" s="3"/>
      <c r="L9" s="3"/>
      <c r="M9" s="3"/>
      <c r="N9" s="3"/>
    </row>
    <row r="10" spans="2:14" x14ac:dyDescent="0.3">
      <c r="B10" s="9">
        <v>2015</v>
      </c>
      <c r="C10" s="36">
        <v>32000</v>
      </c>
      <c r="D10" s="38">
        <v>200000</v>
      </c>
      <c r="E10" s="11" t="str">
        <f>E9</f>
        <v>numero (n)</v>
      </c>
      <c r="F10" s="10">
        <f t="shared" ref="F10:F15" si="0">(C10/D10)*100</f>
        <v>16</v>
      </c>
      <c r="G10" s="10">
        <f t="shared" ref="G10:G15" si="1">100-F10</f>
        <v>84</v>
      </c>
      <c r="H10" s="16"/>
      <c r="I10" s="16"/>
      <c r="J10" s="16"/>
      <c r="K10" s="3"/>
      <c r="L10" s="3"/>
      <c r="M10" s="3"/>
      <c r="N10" s="3"/>
    </row>
    <row r="11" spans="2:14" x14ac:dyDescent="0.3">
      <c r="B11" s="9">
        <v>2016</v>
      </c>
      <c r="C11" s="36">
        <v>32000</v>
      </c>
      <c r="D11" s="38">
        <v>200000</v>
      </c>
      <c r="E11" s="11" t="str">
        <f t="shared" ref="E11:E15" si="2">E10</f>
        <v>numero (n)</v>
      </c>
      <c r="F11" s="10">
        <f t="shared" si="0"/>
        <v>16</v>
      </c>
      <c r="G11" s="10">
        <f t="shared" si="1"/>
        <v>84</v>
      </c>
      <c r="H11" s="16"/>
      <c r="I11" s="16"/>
      <c r="J11" s="16"/>
      <c r="K11" s="3"/>
      <c r="L11" s="3"/>
      <c r="M11" s="3"/>
      <c r="N11" s="3"/>
    </row>
    <row r="12" spans="2:14" x14ac:dyDescent="0.3">
      <c r="B12" s="9">
        <v>2017</v>
      </c>
      <c r="C12" s="36"/>
      <c r="D12" s="38"/>
      <c r="E12" s="11" t="str">
        <f t="shared" si="2"/>
        <v>numero (n)</v>
      </c>
      <c r="F12" s="10" t="e">
        <f t="shared" si="0"/>
        <v>#DIV/0!</v>
      </c>
      <c r="G12" s="10" t="e">
        <f t="shared" si="1"/>
        <v>#DIV/0!</v>
      </c>
      <c r="H12" s="16"/>
      <c r="I12" s="16"/>
      <c r="J12" s="16"/>
      <c r="K12" s="3"/>
      <c r="L12" s="3"/>
      <c r="M12" s="3"/>
      <c r="N12" s="3"/>
    </row>
    <row r="13" spans="2:14" x14ac:dyDescent="0.3">
      <c r="B13" s="9">
        <v>2018</v>
      </c>
      <c r="C13" s="36"/>
      <c r="D13" s="38"/>
      <c r="E13" s="11" t="str">
        <f t="shared" si="2"/>
        <v>numero (n)</v>
      </c>
      <c r="F13" s="10" t="e">
        <f t="shared" si="0"/>
        <v>#DIV/0!</v>
      </c>
      <c r="G13" s="10" t="e">
        <f t="shared" si="1"/>
        <v>#DIV/0!</v>
      </c>
      <c r="H13" s="16"/>
      <c r="I13" s="16"/>
      <c r="J13" s="16"/>
      <c r="K13" s="3"/>
      <c r="L13" s="3"/>
      <c r="M13" s="3"/>
      <c r="N13" s="3"/>
    </row>
    <row r="14" spans="2:14" x14ac:dyDescent="0.3">
      <c r="B14" s="9">
        <v>2019</v>
      </c>
      <c r="C14" s="36"/>
      <c r="D14" s="38"/>
      <c r="E14" s="11" t="str">
        <f t="shared" si="2"/>
        <v>numero (n)</v>
      </c>
      <c r="F14" s="10" t="e">
        <f t="shared" si="0"/>
        <v>#DIV/0!</v>
      </c>
      <c r="G14" s="10" t="e">
        <f t="shared" si="1"/>
        <v>#DIV/0!</v>
      </c>
      <c r="H14" s="16"/>
      <c r="I14" s="16"/>
      <c r="J14" s="16"/>
      <c r="K14" s="2"/>
      <c r="L14" s="2"/>
      <c r="M14" s="2"/>
      <c r="N14" s="2"/>
    </row>
    <row r="15" spans="2:14" s="5" customFormat="1" x14ac:dyDescent="0.3">
      <c r="B15" s="9">
        <v>2020</v>
      </c>
      <c r="C15" s="36"/>
      <c r="D15" s="38"/>
      <c r="E15" s="11" t="str">
        <f t="shared" si="2"/>
        <v>numero (n)</v>
      </c>
      <c r="F15" s="10" t="e">
        <f t="shared" si="0"/>
        <v>#DIV/0!</v>
      </c>
      <c r="G15" s="10" t="e">
        <f t="shared" si="1"/>
        <v>#DIV/0!</v>
      </c>
      <c r="H15" s="16"/>
      <c r="I15" s="16"/>
      <c r="J15" s="16"/>
    </row>
    <row r="16" spans="2:14" x14ac:dyDescent="0.3">
      <c r="B16" s="18"/>
      <c r="C16" s="19"/>
      <c r="D16" s="20"/>
      <c r="E16" s="19"/>
      <c r="F16" s="19"/>
      <c r="G16" s="21"/>
    </row>
    <row r="17" spans="2:7" x14ac:dyDescent="0.3">
      <c r="B17" s="22"/>
      <c r="C17" s="23"/>
      <c r="D17" s="23"/>
      <c r="E17" s="23"/>
      <c r="F17" s="23"/>
      <c r="G17" s="24"/>
    </row>
    <row r="18" spans="2:7" x14ac:dyDescent="0.3">
      <c r="B18" s="22"/>
      <c r="C18" s="25"/>
      <c r="D18" s="25"/>
      <c r="E18" s="25"/>
      <c r="F18" s="25"/>
      <c r="G18" s="26"/>
    </row>
    <row r="19" spans="2:7" x14ac:dyDescent="0.3">
      <c r="B19" s="22"/>
      <c r="C19" s="25"/>
      <c r="D19" s="25"/>
      <c r="E19" s="25"/>
      <c r="F19" s="25"/>
      <c r="G19" s="26"/>
    </row>
    <row r="20" spans="2:7" x14ac:dyDescent="0.3">
      <c r="B20" s="22"/>
      <c r="C20" s="25"/>
      <c r="D20" s="25"/>
      <c r="E20" s="25"/>
      <c r="F20" s="25"/>
      <c r="G20" s="26"/>
    </row>
    <row r="21" spans="2:7" x14ac:dyDescent="0.3">
      <c r="B21" s="22"/>
      <c r="C21" s="25"/>
      <c r="D21" s="25"/>
      <c r="E21" s="25"/>
      <c r="F21" s="25"/>
      <c r="G21" s="26"/>
    </row>
    <row r="22" spans="2:7" x14ac:dyDescent="0.3">
      <c r="B22" s="22"/>
      <c r="C22" s="25"/>
      <c r="D22" s="25"/>
      <c r="E22" s="25"/>
      <c r="F22" s="25"/>
      <c r="G22" s="26"/>
    </row>
    <row r="23" spans="2:7" x14ac:dyDescent="0.3">
      <c r="B23" s="22"/>
      <c r="C23" s="25"/>
      <c r="D23" s="25"/>
      <c r="E23" s="25"/>
      <c r="F23" s="25"/>
      <c r="G23" s="26"/>
    </row>
    <row r="24" spans="2:7" x14ac:dyDescent="0.3">
      <c r="B24" s="22"/>
      <c r="C24" s="25"/>
      <c r="D24" s="25"/>
      <c r="E24" s="25"/>
      <c r="F24" s="25"/>
      <c r="G24" s="26"/>
    </row>
    <row r="25" spans="2:7" x14ac:dyDescent="0.3">
      <c r="B25" s="22"/>
      <c r="C25" s="25"/>
      <c r="D25" s="25"/>
      <c r="E25" s="25"/>
      <c r="F25" s="25"/>
      <c r="G25" s="26"/>
    </row>
    <row r="26" spans="2:7" x14ac:dyDescent="0.3">
      <c r="B26" s="22"/>
      <c r="C26" s="25"/>
      <c r="D26" s="25"/>
      <c r="E26" s="25"/>
      <c r="F26" s="25"/>
      <c r="G26" s="26"/>
    </row>
    <row r="27" spans="2:7" x14ac:dyDescent="0.3">
      <c r="B27" s="22"/>
      <c r="C27" s="25"/>
      <c r="D27" s="25"/>
      <c r="E27" s="25"/>
      <c r="F27" s="25"/>
      <c r="G27" s="26"/>
    </row>
    <row r="28" spans="2:7" x14ac:dyDescent="0.3">
      <c r="B28" s="22"/>
      <c r="C28" s="25"/>
      <c r="D28" s="25"/>
      <c r="E28" s="25"/>
      <c r="F28" s="25"/>
      <c r="G28" s="26"/>
    </row>
    <row r="29" spans="2:7" x14ac:dyDescent="0.3">
      <c r="B29" s="27"/>
      <c r="C29" s="28"/>
      <c r="D29" s="28"/>
      <c r="E29" s="28"/>
      <c r="F29" s="28"/>
      <c r="G29" s="29"/>
    </row>
  </sheetData>
  <sheetProtection password="DF1E" sheet="1" objects="1" scenarios="1"/>
  <mergeCells count="7">
    <mergeCell ref="B5:C5"/>
    <mergeCell ref="B1:C1"/>
    <mergeCell ref="B2:C2"/>
    <mergeCell ref="B3:C3"/>
    <mergeCell ref="D3:G3"/>
    <mergeCell ref="B4:C4"/>
    <mergeCell ref="D4:G4"/>
  </mergeCells>
  <pageMargins left="0.70866141732283472" right="0.70866141732283472" top="0.7480314960629921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IDP</vt:lpstr>
      <vt:lpstr>IDP (1)</vt:lpstr>
      <vt:lpstr>IDP (2)</vt:lpstr>
      <vt:lpstr>IDP (3)</vt:lpstr>
      <vt:lpstr>IDP (4)</vt:lpstr>
      <vt:lpstr>IDP (5)</vt:lpstr>
      <vt:lpstr>IDP (6)</vt:lpstr>
      <vt:lpstr>IDP (7)</vt:lpstr>
      <vt:lpstr>IDP (8)</vt:lpstr>
      <vt:lpstr>IDP (9)</vt:lpstr>
      <vt:lpstr>IDP (10)</vt:lpstr>
      <vt:lpstr>IDP (11)</vt:lpstr>
      <vt:lpstr>IDP (12)</vt:lpstr>
      <vt:lpstr>IDP (13)</vt:lpstr>
      <vt:lpstr>IDP (14)</vt:lpstr>
      <vt:lpstr>IDP (15)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2017-09-08T09:08:23Z</dcterms:modified>
</cp:coreProperties>
</file>