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300" windowWidth="18735" windowHeight="11700"/>
  </bookViews>
  <sheets>
    <sheet name="IDP" sheetId="14" r:id="rId1"/>
    <sheet name="IDP (1)" sheetId="1" r:id="rId2"/>
    <sheet name="IDP (2)" sheetId="12" r:id="rId3"/>
    <sheet name="IDP (3)" sheetId="39" r:id="rId4"/>
    <sheet name="IDP (4)" sheetId="40" r:id="rId5"/>
    <sheet name="IDP (5)" sheetId="41" r:id="rId6"/>
    <sheet name="IDP (6)" sheetId="45" r:id="rId7"/>
    <sheet name="IDP (7)" sheetId="42" r:id="rId8"/>
    <sheet name="IDP (8)" sheetId="43" r:id="rId9"/>
    <sheet name="IDP (9)" sheetId="44" r:id="rId10"/>
    <sheet name="IDP (10)" sheetId="25" r:id="rId11"/>
  </sheets>
  <calcPr calcId="162913"/>
</workbook>
</file>

<file path=xl/calcChain.xml><?xml version="1.0" encoding="utf-8"?>
<calcChain xmlns="http://schemas.openxmlformats.org/spreadsheetml/2006/main">
  <c r="B1" i="25" l="1"/>
  <c r="B1" i="44"/>
  <c r="B1" i="43"/>
  <c r="B1" i="42"/>
  <c r="B1" i="45"/>
  <c r="B1" i="41"/>
  <c r="B1" i="40"/>
  <c r="B1" i="39"/>
  <c r="B1" i="12"/>
  <c r="B1" i="1"/>
  <c r="G10" i="42"/>
  <c r="G11" i="42"/>
  <c r="G12" i="42"/>
  <c r="G13" i="42"/>
  <c r="G14" i="42"/>
  <c r="G15" i="42"/>
  <c r="G9" i="42"/>
  <c r="F10" i="42"/>
  <c r="F11" i="42"/>
  <c r="F12" i="42"/>
  <c r="F13" i="42"/>
  <c r="F14" i="42"/>
  <c r="F15" i="42"/>
  <c r="F9" i="42"/>
  <c r="D3" i="42"/>
  <c r="G1" i="42"/>
  <c r="F15" i="45"/>
  <c r="G15" i="45" s="1"/>
  <c r="F14" i="45"/>
  <c r="G14" i="45" s="1"/>
  <c r="F13" i="45"/>
  <c r="G13" i="45" s="1"/>
  <c r="F12" i="45"/>
  <c r="G12" i="45" s="1"/>
  <c r="F11" i="45"/>
  <c r="G11" i="45" s="1"/>
  <c r="F10" i="45"/>
  <c r="G10" i="45" s="1"/>
  <c r="E10" i="45"/>
  <c r="E11" i="45" s="1"/>
  <c r="E12" i="45" s="1"/>
  <c r="E13" i="45" s="1"/>
  <c r="E14" i="45" s="1"/>
  <c r="E15" i="45" s="1"/>
  <c r="F9" i="45"/>
  <c r="G9" i="45" s="1"/>
  <c r="D3" i="45"/>
  <c r="G1" i="45"/>
  <c r="G15" i="44"/>
  <c r="F15" i="44"/>
  <c r="G14" i="44"/>
  <c r="F14" i="44"/>
  <c r="G13" i="44"/>
  <c r="F13" i="44"/>
  <c r="G12" i="44"/>
  <c r="F12" i="44"/>
  <c r="G11" i="44"/>
  <c r="F11" i="44"/>
  <c r="G10" i="44"/>
  <c r="F10" i="44"/>
  <c r="E10" i="44"/>
  <c r="E11" i="44" s="1"/>
  <c r="E12" i="44" s="1"/>
  <c r="E13" i="44" s="1"/>
  <c r="E14" i="44" s="1"/>
  <c r="E15" i="44" s="1"/>
  <c r="G9" i="44"/>
  <c r="F9" i="44"/>
  <c r="D3" i="44"/>
  <c r="G1" i="44"/>
  <c r="G15" i="43"/>
  <c r="F15" i="43"/>
  <c r="G14" i="43"/>
  <c r="F14" i="43"/>
  <c r="G13" i="43"/>
  <c r="F13" i="43"/>
  <c r="G12" i="43"/>
  <c r="F12" i="43"/>
  <c r="G11" i="43"/>
  <c r="F11" i="43"/>
  <c r="G10" i="43"/>
  <c r="F10" i="43"/>
  <c r="E10" i="43"/>
  <c r="E11" i="43" s="1"/>
  <c r="E12" i="43" s="1"/>
  <c r="E13" i="43" s="1"/>
  <c r="E14" i="43" s="1"/>
  <c r="E15" i="43" s="1"/>
  <c r="G9" i="43"/>
  <c r="F9" i="43"/>
  <c r="D3" i="43"/>
  <c r="G1" i="43"/>
  <c r="E10" i="42"/>
  <c r="E11" i="42" s="1"/>
  <c r="E12" i="42" s="1"/>
  <c r="E13" i="42" s="1"/>
  <c r="E14" i="42" s="1"/>
  <c r="E15" i="42" s="1"/>
  <c r="F15" i="41"/>
  <c r="G15" i="41" s="1"/>
  <c r="F14" i="41"/>
  <c r="G14" i="41" s="1"/>
  <c r="F13" i="41"/>
  <c r="G13" i="41" s="1"/>
  <c r="F12" i="41"/>
  <c r="G12" i="41" s="1"/>
  <c r="F11" i="41"/>
  <c r="G11" i="41" s="1"/>
  <c r="F10" i="41"/>
  <c r="G10" i="41" s="1"/>
  <c r="E10" i="41"/>
  <c r="E11" i="41" s="1"/>
  <c r="E12" i="41" s="1"/>
  <c r="E13" i="41" s="1"/>
  <c r="E14" i="41" s="1"/>
  <c r="E15" i="41" s="1"/>
  <c r="F9" i="41"/>
  <c r="G9" i="41" s="1"/>
  <c r="D3" i="41"/>
  <c r="G1" i="41"/>
  <c r="G15" i="40"/>
  <c r="F15" i="40"/>
  <c r="F14" i="40"/>
  <c r="G14" i="40" s="1"/>
  <c r="F13" i="40"/>
  <c r="G13" i="40" s="1"/>
  <c r="G12" i="40"/>
  <c r="F12" i="40"/>
  <c r="F11" i="40"/>
  <c r="G11" i="40" s="1"/>
  <c r="F10" i="40"/>
  <c r="G10" i="40" s="1"/>
  <c r="E10" i="40"/>
  <c r="E11" i="40" s="1"/>
  <c r="E12" i="40" s="1"/>
  <c r="E13" i="40" s="1"/>
  <c r="E14" i="40" s="1"/>
  <c r="E15" i="40" s="1"/>
  <c r="F9" i="40"/>
  <c r="G9" i="40" s="1"/>
  <c r="D3" i="40"/>
  <c r="G1" i="40"/>
  <c r="F10" i="39"/>
  <c r="F11" i="39"/>
  <c r="F12" i="39"/>
  <c r="G12" i="39" s="1"/>
  <c r="F13" i="39"/>
  <c r="G13" i="39" s="1"/>
  <c r="F14" i="39"/>
  <c r="F15" i="39"/>
  <c r="F9" i="39"/>
  <c r="G9" i="39" s="1"/>
  <c r="G15" i="39"/>
  <c r="G14" i="39"/>
  <c r="G11" i="39"/>
  <c r="G10" i="39"/>
  <c r="E10" i="39"/>
  <c r="E11" i="39" s="1"/>
  <c r="E12" i="39" s="1"/>
  <c r="E13" i="39" s="1"/>
  <c r="E14" i="39" s="1"/>
  <c r="E15" i="39" s="1"/>
  <c r="D3" i="39"/>
  <c r="G1" i="39"/>
  <c r="D3" i="25" l="1"/>
  <c r="G1" i="25"/>
  <c r="F9" i="12"/>
  <c r="G9" i="12" s="1"/>
  <c r="D3" i="12"/>
  <c r="D3" i="1"/>
  <c r="G34" i="14"/>
  <c r="G1" i="12"/>
  <c r="G1" i="1"/>
  <c r="G14" i="12"/>
  <c r="G15" i="12"/>
  <c r="F10" i="12"/>
  <c r="G10" i="12" s="1"/>
  <c r="F11" i="12"/>
  <c r="G11" i="12" s="1"/>
  <c r="F12" i="12"/>
  <c r="G12" i="12" s="1"/>
  <c r="F13" i="12"/>
  <c r="G13" i="12" s="1"/>
  <c r="F14" i="12"/>
  <c r="F15" i="12"/>
  <c r="E10" i="12"/>
  <c r="E11" i="12" s="1"/>
  <c r="E12" i="12" s="1"/>
  <c r="E13" i="12" s="1"/>
  <c r="E14" i="12" s="1"/>
  <c r="E15" i="12" s="1"/>
  <c r="E11" i="1"/>
  <c r="E12" i="1" s="1"/>
  <c r="E13" i="1" s="1"/>
  <c r="E14" i="1" s="1"/>
  <c r="E15" i="1" s="1"/>
  <c r="E10" i="1"/>
  <c r="F12" i="1"/>
  <c r="G12" i="1"/>
  <c r="F13" i="1"/>
  <c r="G13" i="1"/>
  <c r="F14" i="1"/>
  <c r="G14" i="1"/>
  <c r="F15" i="1"/>
  <c r="G15" i="1"/>
  <c r="G10" i="1"/>
  <c r="G11" i="1"/>
  <c r="F10" i="1"/>
  <c r="F11" i="1"/>
  <c r="G9" i="1"/>
  <c r="F9" i="1"/>
</calcChain>
</file>

<file path=xl/sharedStrings.xml><?xml version="1.0" encoding="utf-8"?>
<sst xmlns="http://schemas.openxmlformats.org/spreadsheetml/2006/main" count="237" uniqueCount="67">
  <si>
    <t>Margine inf.</t>
  </si>
  <si>
    <t>Margine SUP.</t>
  </si>
  <si>
    <t>Costo Annuo di Processo</t>
  </si>
  <si>
    <t>Organizzazione</t>
  </si>
  <si>
    <t>U.d.M.</t>
  </si>
  <si>
    <t>Anno</t>
  </si>
  <si>
    <t>Valori annui rilevati</t>
  </si>
  <si>
    <t>Valore di riferimento</t>
  </si>
  <si>
    <t>Compilare solo le parti in giallo</t>
  </si>
  <si>
    <t xml:space="preserve">Processo Monitorato </t>
  </si>
  <si>
    <t xml:space="preserve">Indicatore </t>
  </si>
  <si>
    <t xml:space="preserve">Tolleranza (%) </t>
  </si>
  <si>
    <t>Anno di riferimento</t>
  </si>
  <si>
    <t>Inserire valori annui rilevati dal RDP</t>
  </si>
  <si>
    <t>Valore di riferimento dal budget e/o target</t>
  </si>
  <si>
    <t>Unità di misura dell'indicatore</t>
  </si>
  <si>
    <t>** calcolato automaticamente**</t>
  </si>
  <si>
    <t>Euro (€)</t>
  </si>
  <si>
    <t>giorni (gg)</t>
  </si>
  <si>
    <t>n.a.</t>
  </si>
  <si>
    <t>Valore di riferimento (target)</t>
  </si>
  <si>
    <t>numero (n)</t>
  </si>
  <si>
    <t>Valore percentuale</t>
  </si>
  <si>
    <t>Delta percentuale</t>
  </si>
  <si>
    <t>Indicatori di processo</t>
  </si>
  <si>
    <t>Costo annuo di processo</t>
  </si>
  <si>
    <t>Foglio</t>
  </si>
  <si>
    <t>Indicatore</t>
  </si>
  <si>
    <t>IDP (1)</t>
  </si>
  <si>
    <t>IDP (2)</t>
  </si>
  <si>
    <t>IDP (3)</t>
  </si>
  <si>
    <t>IDP (4)</t>
  </si>
  <si>
    <t>IDP (5)</t>
  </si>
  <si>
    <t>IDP (6)</t>
  </si>
  <si>
    <t>IDP (7)</t>
  </si>
  <si>
    <t>IDP (8)</t>
  </si>
  <si>
    <t>IDP (9)</t>
  </si>
  <si>
    <t>IDP (10)</t>
  </si>
  <si>
    <t>Validato dal Resp. del Monitoraggio</t>
  </si>
  <si>
    <t>nominativo e firma</t>
  </si>
  <si>
    <t>in data</t>
  </si>
  <si>
    <t>MOD 910_X3</t>
  </si>
  <si>
    <t>Progettazione e sviluppo nuovi prodotti</t>
  </si>
  <si>
    <t>n° progetti approvati/emessi</t>
  </si>
  <si>
    <t>n° errori/progetti emessi</t>
  </si>
  <si>
    <t>n° modifiche effettuate/richieste</t>
  </si>
  <si>
    <t>Tempo di progetto impiegato/preventivato</t>
  </si>
  <si>
    <t>Valore di progetto impiegato/preventivato</t>
  </si>
  <si>
    <t>n° brevetti/anno</t>
  </si>
  <si>
    <t>Valore brevetti/anno</t>
  </si>
  <si>
    <t>n° progetti sovrapposti</t>
  </si>
  <si>
    <t>Valutazione della validazione</t>
  </si>
  <si>
    <t>n° errori (NC)/progetti emessi</t>
  </si>
  <si>
    <t>n° NC rilevate in progetto</t>
  </si>
  <si>
    <t>n° progetti emessi</t>
  </si>
  <si>
    <t>n° progetti approvati</t>
  </si>
  <si>
    <t>NC per progetto</t>
  </si>
  <si>
    <t>n° modifiche effettuate</t>
  </si>
  <si>
    <t>n° modifiche richieste</t>
  </si>
  <si>
    <t>Tempi di progetto impiegati/preventivati</t>
  </si>
  <si>
    <t>Tempi di progetto rilevati</t>
  </si>
  <si>
    <t>Tempi di progetto preventivati</t>
  </si>
  <si>
    <t>euro (€)</t>
  </si>
  <si>
    <t>Valori di progetto preventivati</t>
  </si>
  <si>
    <t>Valori di progetto impiegato/preventivati</t>
  </si>
  <si>
    <t>Valori di progetto rilevati</t>
  </si>
  <si>
    <t>Valutazioni anno per anno di RDP(TEC)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</si>
</sst>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theme="1"/>
      <name val="Calibri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rgb="FFFF0000"/>
      <name val="Century Gothic"/>
      <family val="2"/>
    </font>
    <font>
      <i/>
      <sz val="8"/>
      <color rgb="FFFF0000"/>
      <name val="Century Gothic"/>
      <family val="2"/>
    </font>
    <font>
      <sz val="12"/>
      <color rgb="FF000000"/>
      <name val="Century Gothic"/>
      <family val="2"/>
    </font>
    <font>
      <i/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NumberFormat="1" applyFont="1"/>
    <xf numFmtId="0" fontId="1" fillId="0" borderId="0" xfId="0" applyNumberFormat="1" applyFont="1" applyAlignment="1"/>
    <xf numFmtId="0" fontId="1" fillId="0" borderId="0" xfId="0" applyFont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4" fontId="1" fillId="0" borderId="0" xfId="0" applyNumberFormat="1" applyFont="1" applyAlignment="1"/>
    <xf numFmtId="4" fontId="1" fillId="0" borderId="0" xfId="0" applyNumberFormat="1" applyFont="1" applyAlignment="1">
      <alignment wrapText="1"/>
    </xf>
    <xf numFmtId="0" fontId="1" fillId="0" borderId="2" xfId="0" applyNumberFormat="1" applyFont="1" applyBorder="1"/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NumberFormat="1" applyFont="1" applyBorder="1"/>
    <xf numFmtId="4" fontId="1" fillId="0" borderId="0" xfId="0" applyNumberFormat="1" applyFont="1" applyBorder="1"/>
    <xf numFmtId="4" fontId="1" fillId="0" borderId="6" xfId="0" applyNumberFormat="1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NumberFormat="1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right"/>
    </xf>
    <xf numFmtId="0" fontId="6" fillId="0" borderId="1" xfId="0" applyFont="1" applyFill="1" applyBorder="1" applyAlignment="1">
      <alignment horizontal="right" vertical="top" wrapText="1"/>
    </xf>
    <xf numFmtId="0" fontId="3" fillId="2" borderId="11" xfId="0" applyFont="1" applyFill="1" applyBorder="1" applyAlignment="1" applyProtection="1">
      <alignment horizontal="center"/>
      <protection locked="0"/>
    </xf>
    <xf numFmtId="4" fontId="3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4" fontId="1" fillId="2" borderId="1" xfId="0" applyNumberFormat="1" applyFont="1" applyFill="1" applyBorder="1" applyProtection="1">
      <protection locked="0"/>
    </xf>
    <xf numFmtId="0" fontId="1" fillId="0" borderId="5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3" fillId="0" borderId="2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8" fillId="0" borderId="0" xfId="0" applyFont="1" applyBorder="1" applyAlignment="1">
      <alignment horizontal="right"/>
    </xf>
    <xf numFmtId="14" fontId="1" fillId="0" borderId="6" xfId="0" applyNumberFormat="1" applyFont="1" applyBorder="1"/>
    <xf numFmtId="0" fontId="8" fillId="0" borderId="8" xfId="0" applyFont="1" applyBorder="1" applyAlignment="1">
      <alignment horizontal="right"/>
    </xf>
    <xf numFmtId="14" fontId="1" fillId="0" borderId="9" xfId="0" applyNumberFormat="1" applyFont="1" applyBorder="1"/>
    <xf numFmtId="0" fontId="7" fillId="0" borderId="0" xfId="0" applyFont="1" applyAlignment="1">
      <alignment horizontal="justify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7" fillId="0" borderId="0" xfId="0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1" fillId="2" borderId="10" xfId="0" applyNumberFormat="1" applyFont="1" applyFill="1" applyBorder="1" applyAlignment="1" applyProtection="1">
      <alignment horizontal="left"/>
      <protection locked="0"/>
    </xf>
    <xf numFmtId="0" fontId="1" fillId="2" borderId="11" xfId="0" applyNumberFormat="1" applyFont="1" applyFill="1" applyBorder="1" applyAlignment="1" applyProtection="1">
      <alignment horizontal="left"/>
      <protection locked="0"/>
    </xf>
    <xf numFmtId="0" fontId="5" fillId="0" borderId="0" xfId="0" applyNumberFormat="1" applyFont="1" applyAlignment="1">
      <alignment horizontal="left" vertical="top"/>
    </xf>
    <xf numFmtId="0" fontId="3" fillId="0" borderId="10" xfId="0" applyNumberFormat="1" applyFont="1" applyBorder="1" applyAlignment="1">
      <alignment horizontal="left"/>
    </xf>
    <xf numFmtId="0" fontId="3" fillId="0" borderId="11" xfId="0" applyNumberFormat="1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" fillId="0" borderId="10" xfId="0" applyNumberFormat="1" applyFont="1" applyBorder="1" applyAlignment="1">
      <alignment horizontal="left"/>
    </xf>
    <xf numFmtId="0" fontId="1" fillId="0" borderId="11" xfId="0" applyNumberFormat="1" applyFont="1" applyBorder="1" applyAlignment="1">
      <alignment horizontal="left"/>
    </xf>
    <xf numFmtId="4" fontId="3" fillId="2" borderId="10" xfId="0" applyNumberFormat="1" applyFont="1" applyFill="1" applyBorder="1" applyAlignment="1" applyProtection="1">
      <alignment horizontal="center" wrapText="1"/>
      <protection locked="0"/>
    </xf>
    <xf numFmtId="4" fontId="3" fillId="2" borderId="11" xfId="0" applyNumberFormat="1" applyFont="1" applyFill="1" applyBorder="1" applyAlignment="1" applyProtection="1">
      <alignment horizontal="center" wrapText="1"/>
      <protection locked="0"/>
    </xf>
    <xf numFmtId="4" fontId="3" fillId="2" borderId="12" xfId="0" applyNumberFormat="1" applyFont="1" applyFill="1" applyBorder="1" applyAlignment="1" applyProtection="1">
      <alignment horizontal="center" wrapText="1"/>
      <protection locked="0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(1)'!$C$7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(1)'!$C$9:$C$15</c:f>
              <c:numCache>
                <c:formatCode>#,##0.00</c:formatCode>
                <c:ptCount val="7"/>
                <c:pt idx="0">
                  <c:v>65000</c:v>
                </c:pt>
                <c:pt idx="1">
                  <c:v>85000</c:v>
                </c:pt>
                <c:pt idx="2">
                  <c:v>120000</c:v>
                </c:pt>
                <c:pt idx="3">
                  <c:v>120000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C6-4F24-B2FB-4A64D8BD941F}"/>
            </c:ext>
          </c:extLst>
        </c:ser>
        <c:ser>
          <c:idx val="1"/>
          <c:order val="1"/>
          <c:tx>
            <c:strRef>
              <c:f>'IDP (1)'!$F$7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(1)'!$F$9:$F$15</c:f>
              <c:numCache>
                <c:formatCode>#,##0.00</c:formatCode>
                <c:ptCount val="7"/>
                <c:pt idx="0">
                  <c:v>90000</c:v>
                </c:pt>
                <c:pt idx="1">
                  <c:v>90000</c:v>
                </c:pt>
                <c:pt idx="2">
                  <c:v>90000</c:v>
                </c:pt>
                <c:pt idx="3">
                  <c:v>90000</c:v>
                </c:pt>
                <c:pt idx="4">
                  <c:v>90000</c:v>
                </c:pt>
                <c:pt idx="5">
                  <c:v>90000</c:v>
                </c:pt>
                <c:pt idx="6">
                  <c:v>90000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C6-4F24-B2FB-4A64D8BD941F}"/>
            </c:ext>
          </c:extLst>
        </c:ser>
        <c:ser>
          <c:idx val="2"/>
          <c:order val="2"/>
          <c:tx>
            <c:strRef>
              <c:f>'IDP (1)'!$G$7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(1)'!$G$9:$G$15</c:f>
              <c:numCache>
                <c:formatCode>#,##0.00</c:formatCode>
                <c:ptCount val="7"/>
                <c:pt idx="0">
                  <c:v>110000</c:v>
                </c:pt>
                <c:pt idx="1">
                  <c:v>110000</c:v>
                </c:pt>
                <c:pt idx="2">
                  <c:v>110000</c:v>
                </c:pt>
                <c:pt idx="3">
                  <c:v>110000</c:v>
                </c:pt>
                <c:pt idx="4">
                  <c:v>110000</c:v>
                </c:pt>
                <c:pt idx="5">
                  <c:v>110000</c:v>
                </c:pt>
                <c:pt idx="6">
                  <c:v>110000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4C6-4F24-B2FB-4A64D8BD9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676416"/>
        <c:axId val="63677952"/>
      </c:scatterChart>
      <c:valAx>
        <c:axId val="63676416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3677952"/>
        <c:crosses val="autoZero"/>
        <c:crossBetween val="midCat"/>
      </c:valAx>
      <c:valAx>
        <c:axId val="63677952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36764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'IDP (2)'!$F$7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00B050"/>
            </a:solidFill>
            <a:ln w="12700">
              <a:noFill/>
              <a:prstDash val="solid"/>
            </a:ln>
          </c:spPr>
          <c:invertIfNegative val="0"/>
          <c:cat>
            <c:numRef>
              <c:f>'IDP (2)'!$B$9:$B$15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(2)'!$F$9:$F$15</c:f>
              <c:numCache>
                <c:formatCode>#,##0.00</c:formatCode>
                <c:ptCount val="7"/>
                <c:pt idx="0">
                  <c:v>50</c:v>
                </c:pt>
                <c:pt idx="1">
                  <c:v>83.333333333333343</c:v>
                </c:pt>
                <c:pt idx="2">
                  <c:v>83.333333333333343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A-49BA-80D0-BA01FF044037}"/>
            </c:ext>
          </c:extLst>
        </c:ser>
        <c:ser>
          <c:idx val="2"/>
          <c:order val="1"/>
          <c:tx>
            <c:strRef>
              <c:f>'IDP (2)'!$G$7</c:f>
              <c:strCache>
                <c:ptCount val="1"/>
                <c:pt idx="0">
                  <c:v>Delta percentuale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numRef>
              <c:f>'IDP (2)'!$B$9:$B$15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(2)'!$G$9:$G$15</c:f>
              <c:numCache>
                <c:formatCode>#,##0.00</c:formatCode>
                <c:ptCount val="7"/>
                <c:pt idx="0">
                  <c:v>50</c:v>
                </c:pt>
                <c:pt idx="1">
                  <c:v>16.666666666666657</c:v>
                </c:pt>
                <c:pt idx="2">
                  <c:v>16.666666666666657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2A-49BA-80D0-BA01FF044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359232"/>
        <c:axId val="63369216"/>
      </c:barChart>
      <c:catAx>
        <c:axId val="63359232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3369216"/>
        <c:crosses val="autoZero"/>
        <c:auto val="1"/>
        <c:lblAlgn val="ctr"/>
        <c:lblOffset val="100"/>
        <c:noMultiLvlLbl val="0"/>
      </c:catAx>
      <c:valAx>
        <c:axId val="63369216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3359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'IDP (3)'!$F$7</c:f>
              <c:strCache>
                <c:ptCount val="1"/>
                <c:pt idx="0">
                  <c:v>NC per progetto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numRef>
              <c:f>'IDP (3)'!$B$9:$B$15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(3)'!$F$9:$F$15</c:f>
              <c:numCache>
                <c:formatCode>#,##0.00</c:formatCode>
                <c:ptCount val="7"/>
                <c:pt idx="0">
                  <c:v>6.25</c:v>
                </c:pt>
                <c:pt idx="1">
                  <c:v>4.166666666666667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20-4E5B-B911-34AF1B8F37F2}"/>
            </c:ext>
          </c:extLst>
        </c:ser>
        <c:ser>
          <c:idx val="0"/>
          <c:order val="1"/>
          <c:tx>
            <c:strRef>
              <c:f>'IDP (3)'!$G$7</c:f>
              <c:strCache>
                <c:ptCount val="1"/>
                <c:pt idx="0">
                  <c:v>Delta percentuale</c:v>
                </c:pt>
              </c:strCache>
            </c:strRef>
          </c:tx>
          <c:invertIfNegative val="0"/>
          <c:cat>
            <c:numRef>
              <c:f>'IDP (3)'!$B$9:$B$15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(3)'!$G$9:$G$15</c:f>
              <c:numCache>
                <c:formatCode>#,##0.00</c:formatCode>
                <c:ptCount val="7"/>
                <c:pt idx="0">
                  <c:v>93.75</c:v>
                </c:pt>
                <c:pt idx="1">
                  <c:v>95.833333333333329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20-4E5B-B911-34AF1B8F3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365312"/>
        <c:axId val="64366848"/>
      </c:barChart>
      <c:catAx>
        <c:axId val="64365312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4366848"/>
        <c:crosses val="autoZero"/>
        <c:auto val="1"/>
        <c:lblAlgn val="ctr"/>
        <c:lblOffset val="100"/>
        <c:noMultiLvlLbl val="0"/>
      </c:catAx>
      <c:valAx>
        <c:axId val="64366848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4365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'IDP (4)'!$F$7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numRef>
              <c:f>'IDP (4)'!$B$9:$B$15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(4)'!$F$9:$F$15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D-4257-BA22-E28308FB7816}"/>
            </c:ext>
          </c:extLst>
        </c:ser>
        <c:ser>
          <c:idx val="0"/>
          <c:order val="1"/>
          <c:tx>
            <c:strRef>
              <c:f>'IDP (4)'!$G$7</c:f>
              <c:strCache>
                <c:ptCount val="1"/>
                <c:pt idx="0">
                  <c:v>Delta percentuale</c:v>
                </c:pt>
              </c:strCache>
            </c:strRef>
          </c:tx>
          <c:invertIfNegative val="0"/>
          <c:cat>
            <c:numRef>
              <c:f>'IDP (4)'!$B$9:$B$15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(4)'!$G$9:$G$15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D-4257-BA22-E28308FB7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396288"/>
        <c:axId val="64402176"/>
      </c:barChart>
      <c:catAx>
        <c:axId val="64396288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4402176"/>
        <c:crosses val="autoZero"/>
        <c:auto val="1"/>
        <c:lblAlgn val="ctr"/>
        <c:lblOffset val="100"/>
        <c:noMultiLvlLbl val="0"/>
      </c:catAx>
      <c:valAx>
        <c:axId val="64402176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4396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'IDP (5)'!$F$7</c:f>
              <c:strCache>
                <c:ptCount val="1"/>
                <c:pt idx="0">
                  <c:v>Valore percentuale</c:v>
                </c:pt>
              </c:strCache>
            </c:strRef>
          </c:tx>
          <c:invertIfNegative val="0"/>
          <c:cat>
            <c:numRef>
              <c:f>'IDP (5)'!$B$9:$B$15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(5)'!$F$9:$F$15</c:f>
              <c:numCache>
                <c:formatCode>#,##0.00</c:formatCode>
                <c:ptCount val="7"/>
                <c:pt idx="0">
                  <c:v>150</c:v>
                </c:pt>
                <c:pt idx="1">
                  <c:v>100</c:v>
                </c:pt>
                <c:pt idx="2">
                  <c:v>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5-4C22-B80A-3D0E5854DDDD}"/>
            </c:ext>
          </c:extLst>
        </c:ser>
        <c:ser>
          <c:idx val="1"/>
          <c:order val="1"/>
          <c:tx>
            <c:strRef>
              <c:f>'IDP (5)'!$G$7</c:f>
              <c:strCache>
                <c:ptCount val="1"/>
                <c:pt idx="0">
                  <c:v>Delta percentuale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'IDP (5)'!$B$9:$B$15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(5)'!$G$9:$G$15</c:f>
              <c:numCache>
                <c:formatCode>#,##0.00</c:formatCode>
                <c:ptCount val="7"/>
                <c:pt idx="0">
                  <c:v>-50</c:v>
                </c:pt>
                <c:pt idx="1">
                  <c:v>0</c:v>
                </c:pt>
                <c:pt idx="2">
                  <c:v>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95-4C22-B80A-3D0E5854D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337408"/>
        <c:axId val="64338944"/>
      </c:barChart>
      <c:catAx>
        <c:axId val="64337408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4338944"/>
        <c:crosses val="autoZero"/>
        <c:auto val="1"/>
        <c:lblAlgn val="ctr"/>
        <c:lblOffset val="100"/>
        <c:noMultiLvlLbl val="0"/>
      </c:catAx>
      <c:valAx>
        <c:axId val="64338944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4337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'IDP (6)'!$F$7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'IDP (6)'!$B$9:$B$15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(6)'!$F$9:$F$15</c:f>
              <c:numCache>
                <c:formatCode>#,##0.00</c:formatCode>
                <c:ptCount val="7"/>
                <c:pt idx="0">
                  <c:v>150</c:v>
                </c:pt>
                <c:pt idx="1">
                  <c:v>75</c:v>
                </c:pt>
                <c:pt idx="2">
                  <c:v>75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B-4456-ADCB-B9BE194EF7F3}"/>
            </c:ext>
          </c:extLst>
        </c:ser>
        <c:ser>
          <c:idx val="2"/>
          <c:order val="1"/>
          <c:tx>
            <c:strRef>
              <c:f>'IDP (6)'!$G$7</c:f>
              <c:strCache>
                <c:ptCount val="1"/>
                <c:pt idx="0">
                  <c:v>Delta percentuale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'IDP (6)'!$B$9:$B$15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(6)'!$G$9:$G$15</c:f>
              <c:numCache>
                <c:formatCode>#,##0.00</c:formatCode>
                <c:ptCount val="7"/>
                <c:pt idx="0">
                  <c:v>-50</c:v>
                </c:pt>
                <c:pt idx="1">
                  <c:v>25</c:v>
                </c:pt>
                <c:pt idx="2">
                  <c:v>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8B-4456-ADCB-B9BE194EF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843776"/>
        <c:axId val="64845312"/>
      </c:barChart>
      <c:catAx>
        <c:axId val="64843776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4845312"/>
        <c:crosses val="autoZero"/>
        <c:auto val="1"/>
        <c:lblAlgn val="ctr"/>
        <c:lblOffset val="100"/>
        <c:noMultiLvlLbl val="0"/>
      </c:catAx>
      <c:valAx>
        <c:axId val="64845312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48437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(7)'!$C$7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(7)'!$B$9:$B$15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(7)'!$C$9:$C$15</c:f>
              <c:numCache>
                <c:formatCode>#,##0.00</c:formatCode>
                <c:ptCount val="7"/>
                <c:pt idx="0">
                  <c:v>2</c:v>
                </c:pt>
                <c:pt idx="1">
                  <c:v>3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1B-4DEE-A93C-E9CFB05566B2}"/>
            </c:ext>
          </c:extLst>
        </c:ser>
        <c:ser>
          <c:idx val="1"/>
          <c:order val="1"/>
          <c:tx>
            <c:strRef>
              <c:f>'IDP (7)'!$F$7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(7)'!$B$9:$B$15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(7)'!$F$9:$F$15</c:f>
              <c:numCache>
                <c:formatCode>#,##0.00</c:formatCode>
                <c:ptCount val="7"/>
                <c:pt idx="0">
                  <c:v>3.6</c:v>
                </c:pt>
                <c:pt idx="1">
                  <c:v>3.6</c:v>
                </c:pt>
                <c:pt idx="2">
                  <c:v>3.6</c:v>
                </c:pt>
                <c:pt idx="3">
                  <c:v>3.6</c:v>
                </c:pt>
                <c:pt idx="4">
                  <c:v>3.6</c:v>
                </c:pt>
                <c:pt idx="5">
                  <c:v>3.6</c:v>
                </c:pt>
                <c:pt idx="6">
                  <c:v>3.6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1B-4DEE-A93C-E9CFB05566B2}"/>
            </c:ext>
          </c:extLst>
        </c:ser>
        <c:ser>
          <c:idx val="2"/>
          <c:order val="2"/>
          <c:tx>
            <c:strRef>
              <c:f>'IDP (7)'!$G$7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(7)'!$B$9:$B$15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(7)'!$G$9:$G$15</c:f>
              <c:numCache>
                <c:formatCode>#,##0.00</c:formatCode>
                <c:ptCount val="7"/>
                <c:pt idx="0">
                  <c:v>4.4000000000000004</c:v>
                </c:pt>
                <c:pt idx="1">
                  <c:v>4.4000000000000004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71B-4DEE-A93C-E9CFB0556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36960"/>
        <c:axId val="64942848"/>
      </c:scatterChart>
      <c:valAx>
        <c:axId val="64936960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4942848"/>
        <c:crosses val="autoZero"/>
        <c:crossBetween val="midCat"/>
      </c:valAx>
      <c:valAx>
        <c:axId val="64942848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49369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(8)'!$C$7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(8)'!$B$9:$B$15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(8)'!$C$9:$C$15</c:f>
              <c:numCache>
                <c:formatCode>#,##0.00</c:formatCode>
                <c:ptCount val="7"/>
                <c:pt idx="0">
                  <c:v>25000</c:v>
                </c:pt>
                <c:pt idx="1">
                  <c:v>15000</c:v>
                </c:pt>
                <c:pt idx="2">
                  <c:v>15000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6B-421C-8F5F-631441820DEC}"/>
            </c:ext>
          </c:extLst>
        </c:ser>
        <c:ser>
          <c:idx val="1"/>
          <c:order val="1"/>
          <c:tx>
            <c:strRef>
              <c:f>'IDP (8)'!$F$7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(8)'!$B$9:$B$15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(8)'!$F$9:$F$15</c:f>
              <c:numCache>
                <c:formatCode>#,##0.00</c:formatCode>
                <c:ptCount val="7"/>
                <c:pt idx="0">
                  <c:v>7500</c:v>
                </c:pt>
                <c:pt idx="1">
                  <c:v>7500</c:v>
                </c:pt>
                <c:pt idx="2">
                  <c:v>7500</c:v>
                </c:pt>
                <c:pt idx="3">
                  <c:v>7500</c:v>
                </c:pt>
                <c:pt idx="4">
                  <c:v>7500</c:v>
                </c:pt>
                <c:pt idx="5">
                  <c:v>7500</c:v>
                </c:pt>
                <c:pt idx="6">
                  <c:v>7500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6B-421C-8F5F-631441820DEC}"/>
            </c:ext>
          </c:extLst>
        </c:ser>
        <c:ser>
          <c:idx val="2"/>
          <c:order val="2"/>
          <c:tx>
            <c:strRef>
              <c:f>'IDP (8)'!$G$7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(8)'!$B$9:$B$15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(8)'!$G$9:$G$15</c:f>
              <c:numCache>
                <c:formatCode>#,##0.00</c:formatCode>
                <c:ptCount val="7"/>
                <c:pt idx="0">
                  <c:v>12500</c:v>
                </c:pt>
                <c:pt idx="1">
                  <c:v>12500</c:v>
                </c:pt>
                <c:pt idx="2">
                  <c:v>12500</c:v>
                </c:pt>
                <c:pt idx="3">
                  <c:v>12500</c:v>
                </c:pt>
                <c:pt idx="4">
                  <c:v>12500</c:v>
                </c:pt>
                <c:pt idx="5">
                  <c:v>12500</c:v>
                </c:pt>
                <c:pt idx="6">
                  <c:v>12500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16B-421C-8F5F-631441820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001728"/>
        <c:axId val="65015808"/>
      </c:scatterChart>
      <c:valAx>
        <c:axId val="65001728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5015808"/>
        <c:crosses val="autoZero"/>
        <c:crossBetween val="midCat"/>
      </c:valAx>
      <c:valAx>
        <c:axId val="65015808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50017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(9)'!$C$7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(9)'!$B$9:$B$15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(9)'!$C$9:$C$15</c:f>
              <c:numCache>
                <c:formatCode>#,##0.00</c:formatCode>
                <c:ptCount val="7"/>
                <c:pt idx="0">
                  <c:v>2</c:v>
                </c:pt>
                <c:pt idx="1">
                  <c:v>1</c:v>
                </c:pt>
                <c:pt idx="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52-4359-B04A-B61F26FAF679}"/>
            </c:ext>
          </c:extLst>
        </c:ser>
        <c:ser>
          <c:idx val="1"/>
          <c:order val="1"/>
          <c:tx>
            <c:strRef>
              <c:f>'IDP (9)'!$F$7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(9)'!$B$9:$B$15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(9)'!$F$9:$F$15</c:f>
              <c:numCache>
                <c:formatCode>#,##0.00</c:formatCode>
                <c:ptCount val="7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E52-4359-B04A-B61F26FAF679}"/>
            </c:ext>
          </c:extLst>
        </c:ser>
        <c:ser>
          <c:idx val="2"/>
          <c:order val="2"/>
          <c:tx>
            <c:strRef>
              <c:f>'IDP (9)'!$G$7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(9)'!$B$9:$B$15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(9)'!$G$9:$G$15</c:f>
              <c:numCache>
                <c:formatCode>#,##0.00</c:formatCode>
                <c:ptCount val="7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E52-4359-B04A-B61F26FAF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070592"/>
        <c:axId val="65072128"/>
      </c:scatterChart>
      <c:valAx>
        <c:axId val="65070592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5072128"/>
        <c:crosses val="autoZero"/>
        <c:crossBetween val="midCat"/>
      </c:valAx>
      <c:valAx>
        <c:axId val="65072128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50705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4"/>
  <sheetViews>
    <sheetView tabSelected="1"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0" width="70" style="1" customWidth="1"/>
    <col min="11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61" t="s">
        <v>3</v>
      </c>
      <c r="C1" s="62"/>
      <c r="D1" s="29"/>
      <c r="E1" s="29"/>
      <c r="F1" s="29"/>
      <c r="G1" s="32" t="s">
        <v>41</v>
      </c>
    </row>
    <row r="2" spans="2:14" x14ac:dyDescent="0.3">
      <c r="B2" s="63" t="s">
        <v>8</v>
      </c>
      <c r="C2" s="63"/>
    </row>
    <row r="3" spans="2:14" x14ac:dyDescent="0.3">
      <c r="B3" s="64" t="s">
        <v>9</v>
      </c>
      <c r="C3" s="65"/>
      <c r="D3" s="66" t="s">
        <v>42</v>
      </c>
      <c r="E3" s="66"/>
      <c r="F3" s="66"/>
      <c r="G3" s="67"/>
    </row>
    <row r="4" spans="2:14" x14ac:dyDescent="0.3">
      <c r="B4" s="64" t="s">
        <v>24</v>
      </c>
      <c r="C4" s="65"/>
      <c r="D4" s="68"/>
      <c r="E4" s="68"/>
      <c r="F4" s="68"/>
      <c r="G4" s="69"/>
      <c r="H4" s="3"/>
      <c r="I4" s="3"/>
      <c r="J4" s="3"/>
      <c r="K4" s="3"/>
      <c r="L4" s="3"/>
      <c r="M4" s="3"/>
      <c r="N4" s="3"/>
    </row>
    <row r="5" spans="2:14" x14ac:dyDescent="0.3">
      <c r="B5" s="7"/>
      <c r="C5" s="4"/>
      <c r="D5" s="4"/>
      <c r="E5" s="4"/>
      <c r="F5" s="4"/>
      <c r="G5" s="4"/>
      <c r="H5" s="3"/>
      <c r="I5" s="3"/>
      <c r="J5" s="3"/>
      <c r="K5" s="3"/>
      <c r="L5" s="3"/>
      <c r="M5" s="3"/>
      <c r="N5" s="3"/>
    </row>
    <row r="6" spans="2:14" x14ac:dyDescent="0.3">
      <c r="B6" s="42" t="s">
        <v>26</v>
      </c>
      <c r="C6" s="53" t="s">
        <v>27</v>
      </c>
      <c r="D6" s="53"/>
      <c r="E6" s="53"/>
      <c r="F6" s="53"/>
      <c r="G6" s="54"/>
    </row>
    <row r="7" spans="2:14" x14ac:dyDescent="0.3">
      <c r="B7" s="38" t="s">
        <v>28</v>
      </c>
      <c r="C7" s="70" t="s">
        <v>25</v>
      </c>
      <c r="D7" s="70" t="s">
        <v>25</v>
      </c>
      <c r="E7" s="70" t="s">
        <v>25</v>
      </c>
      <c r="F7" s="70" t="s">
        <v>25</v>
      </c>
      <c r="G7" s="25"/>
      <c r="J7" s="49"/>
    </row>
    <row r="8" spans="2:14" x14ac:dyDescent="0.3">
      <c r="B8" s="38" t="s">
        <v>29</v>
      </c>
      <c r="C8" s="70" t="s">
        <v>43</v>
      </c>
      <c r="D8" s="70" t="s">
        <v>43</v>
      </c>
      <c r="E8" s="70" t="s">
        <v>43</v>
      </c>
      <c r="F8" s="70" t="s">
        <v>43</v>
      </c>
      <c r="G8" s="25"/>
      <c r="J8" s="49"/>
    </row>
    <row r="9" spans="2:14" x14ac:dyDescent="0.3">
      <c r="B9" s="38" t="s">
        <v>30</v>
      </c>
      <c r="C9" s="70" t="s">
        <v>44</v>
      </c>
      <c r="D9" s="70" t="s">
        <v>44</v>
      </c>
      <c r="E9" s="70" t="s">
        <v>44</v>
      </c>
      <c r="F9" s="70" t="s">
        <v>44</v>
      </c>
      <c r="G9" s="25"/>
      <c r="J9" s="49"/>
    </row>
    <row r="10" spans="2:14" x14ac:dyDescent="0.3">
      <c r="B10" s="38" t="s">
        <v>31</v>
      </c>
      <c r="C10" s="70" t="s">
        <v>45</v>
      </c>
      <c r="D10" s="70" t="s">
        <v>45</v>
      </c>
      <c r="E10" s="70" t="s">
        <v>45</v>
      </c>
      <c r="F10" s="70" t="s">
        <v>45</v>
      </c>
      <c r="G10" s="25"/>
      <c r="J10" s="49"/>
    </row>
    <row r="11" spans="2:14" x14ac:dyDescent="0.3">
      <c r="B11" s="38" t="s">
        <v>32</v>
      </c>
      <c r="C11" s="70" t="s">
        <v>46</v>
      </c>
      <c r="D11" s="70" t="s">
        <v>46</v>
      </c>
      <c r="E11" s="70" t="s">
        <v>46</v>
      </c>
      <c r="F11" s="70" t="s">
        <v>46</v>
      </c>
      <c r="G11" s="25"/>
      <c r="J11" s="49"/>
    </row>
    <row r="12" spans="2:14" x14ac:dyDescent="0.3">
      <c r="B12" s="38" t="s">
        <v>33</v>
      </c>
      <c r="C12" s="70" t="s">
        <v>47</v>
      </c>
      <c r="D12" s="70" t="s">
        <v>47</v>
      </c>
      <c r="E12" s="70" t="s">
        <v>47</v>
      </c>
      <c r="F12" s="70" t="s">
        <v>47</v>
      </c>
      <c r="G12" s="25"/>
      <c r="J12" s="49"/>
    </row>
    <row r="13" spans="2:14" x14ac:dyDescent="0.3">
      <c r="B13" s="38" t="s">
        <v>34</v>
      </c>
      <c r="C13" s="70" t="s">
        <v>48</v>
      </c>
      <c r="D13" s="70" t="s">
        <v>48</v>
      </c>
      <c r="E13" s="70" t="s">
        <v>48</v>
      </c>
      <c r="F13" s="70" t="s">
        <v>48</v>
      </c>
      <c r="G13" s="25"/>
      <c r="J13" s="49"/>
    </row>
    <row r="14" spans="2:14" x14ac:dyDescent="0.3">
      <c r="B14" s="38" t="s">
        <v>35</v>
      </c>
      <c r="C14" s="70" t="s">
        <v>49</v>
      </c>
      <c r="D14" s="70" t="s">
        <v>49</v>
      </c>
      <c r="E14" s="70" t="s">
        <v>49</v>
      </c>
      <c r="F14" s="70" t="s">
        <v>49</v>
      </c>
      <c r="G14" s="25"/>
      <c r="J14" s="49"/>
    </row>
    <row r="15" spans="2:14" x14ac:dyDescent="0.3">
      <c r="B15" s="38" t="s">
        <v>36</v>
      </c>
      <c r="C15" s="70" t="s">
        <v>50</v>
      </c>
      <c r="D15" s="70" t="s">
        <v>50</v>
      </c>
      <c r="E15" s="70" t="s">
        <v>50</v>
      </c>
      <c r="F15" s="70" t="s">
        <v>50</v>
      </c>
      <c r="G15" s="25"/>
      <c r="J15" s="49"/>
    </row>
    <row r="16" spans="2:14" x14ac:dyDescent="0.3">
      <c r="B16" s="38" t="s">
        <v>37</v>
      </c>
      <c r="C16" s="70" t="s">
        <v>51</v>
      </c>
      <c r="D16" s="70" t="s">
        <v>51</v>
      </c>
      <c r="E16" s="70" t="s">
        <v>51</v>
      </c>
      <c r="F16" s="70" t="s">
        <v>51</v>
      </c>
      <c r="G16" s="25"/>
      <c r="J16" s="52"/>
    </row>
    <row r="17" spans="2:10" x14ac:dyDescent="0.3">
      <c r="B17" s="38"/>
      <c r="C17" s="70"/>
      <c r="D17" s="70"/>
      <c r="E17" s="70"/>
      <c r="F17" s="70"/>
      <c r="G17" s="25"/>
      <c r="J17" s="49"/>
    </row>
    <row r="18" spans="2:10" x14ac:dyDescent="0.3">
      <c r="B18" s="38"/>
      <c r="C18" s="70"/>
      <c r="D18" s="70"/>
      <c r="E18" s="70"/>
      <c r="F18" s="70"/>
      <c r="G18" s="25"/>
      <c r="J18" s="49"/>
    </row>
    <row r="19" spans="2:10" x14ac:dyDescent="0.3">
      <c r="B19" s="38"/>
      <c r="C19" s="70"/>
      <c r="D19" s="70"/>
      <c r="E19" s="70"/>
      <c r="F19" s="70"/>
      <c r="G19" s="25"/>
      <c r="J19" s="49"/>
    </row>
    <row r="20" spans="2:10" x14ac:dyDescent="0.3">
      <c r="B20" s="38"/>
      <c r="C20" s="70"/>
      <c r="D20" s="70"/>
      <c r="E20" s="70"/>
      <c r="F20" s="70"/>
      <c r="G20" s="25"/>
      <c r="J20" s="49"/>
    </row>
    <row r="21" spans="2:10" x14ac:dyDescent="0.3">
      <c r="B21" s="38"/>
      <c r="C21" s="70"/>
      <c r="D21" s="70"/>
      <c r="E21" s="70"/>
      <c r="F21" s="70"/>
      <c r="G21" s="25"/>
      <c r="J21" s="49"/>
    </row>
    <row r="22" spans="2:10" x14ac:dyDescent="0.3">
      <c r="B22" s="38"/>
      <c r="C22" s="70"/>
      <c r="D22" s="70"/>
      <c r="E22" s="70"/>
      <c r="F22" s="70"/>
      <c r="G22" s="25"/>
    </row>
    <row r="23" spans="2:10" x14ac:dyDescent="0.3">
      <c r="B23" s="38"/>
      <c r="C23" s="70"/>
      <c r="D23" s="70"/>
      <c r="E23" s="70"/>
      <c r="F23" s="70"/>
      <c r="G23" s="25"/>
    </row>
    <row r="24" spans="2:10" x14ac:dyDescent="0.3">
      <c r="B24" s="38"/>
      <c r="C24" s="70"/>
      <c r="D24" s="70"/>
      <c r="E24" s="70"/>
      <c r="F24" s="70"/>
      <c r="G24" s="25"/>
    </row>
    <row r="25" spans="2:10" x14ac:dyDescent="0.3">
      <c r="B25" s="38"/>
      <c r="C25" s="70"/>
      <c r="D25" s="70"/>
      <c r="E25" s="70"/>
      <c r="F25" s="70"/>
      <c r="G25" s="25"/>
    </row>
    <row r="26" spans="2:10" x14ac:dyDescent="0.3">
      <c r="B26" s="39"/>
      <c r="C26" s="71"/>
      <c r="D26" s="71"/>
      <c r="E26" s="71"/>
      <c r="F26" s="71"/>
      <c r="G26" s="28"/>
    </row>
    <row r="30" spans="2:10" ht="15.6" customHeight="1" x14ac:dyDescent="0.3">
      <c r="E30" s="55" t="s">
        <v>38</v>
      </c>
      <c r="F30" s="56"/>
      <c r="G30" s="57"/>
    </row>
    <row r="31" spans="2:10" x14ac:dyDescent="0.3">
      <c r="E31" s="58" t="s">
        <v>39</v>
      </c>
      <c r="F31" s="59"/>
      <c r="G31" s="60"/>
    </row>
    <row r="32" spans="2:10" x14ac:dyDescent="0.3">
      <c r="E32" s="43"/>
      <c r="F32" s="24"/>
      <c r="G32" s="25"/>
    </row>
    <row r="33" spans="5:7" x14ac:dyDescent="0.3">
      <c r="E33" s="43"/>
      <c r="F33" s="45"/>
      <c r="G33" s="46"/>
    </row>
    <row r="34" spans="5:7" x14ac:dyDescent="0.3">
      <c r="E34" s="44"/>
      <c r="F34" s="47" t="s">
        <v>40</v>
      </c>
      <c r="G34" s="48">
        <f ca="1">TODAY()</f>
        <v>43299</v>
      </c>
    </row>
  </sheetData>
  <sheetProtection password="DF1E" sheet="1" objects="1" scenarios="1"/>
  <mergeCells count="29">
    <mergeCell ref="C22:F22"/>
    <mergeCell ref="C23:F23"/>
    <mergeCell ref="C24:F24"/>
    <mergeCell ref="C25:F25"/>
    <mergeCell ref="C26:F26"/>
    <mergeCell ref="C18:F18"/>
    <mergeCell ref="C19:F19"/>
    <mergeCell ref="C20:F20"/>
    <mergeCell ref="C7:F7"/>
    <mergeCell ref="C8:F8"/>
    <mergeCell ref="C9:F9"/>
    <mergeCell ref="C10:F10"/>
    <mergeCell ref="C11:F11"/>
    <mergeCell ref="C6:G6"/>
    <mergeCell ref="E30:G30"/>
    <mergeCell ref="E31:G31"/>
    <mergeCell ref="B1:C1"/>
    <mergeCell ref="B2:C2"/>
    <mergeCell ref="B3:C3"/>
    <mergeCell ref="D3:G3"/>
    <mergeCell ref="B4:C4"/>
    <mergeCell ref="D4:G4"/>
    <mergeCell ref="C21:F21"/>
    <mergeCell ref="C14:F14"/>
    <mergeCell ref="C15:F15"/>
    <mergeCell ref="C16:F16"/>
    <mergeCell ref="C17:F17"/>
    <mergeCell ref="C12:F12"/>
    <mergeCell ref="C13:F13"/>
  </mergeCells>
  <pageMargins left="0.70866141732283472" right="0.70866141732283472" top="0.74803149606299213" bottom="0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4" t="str">
        <f>IDP!B1</f>
        <v>Organizzazione</v>
      </c>
      <c r="C1" s="75"/>
      <c r="D1" s="29"/>
      <c r="E1" s="29"/>
      <c r="F1" s="29"/>
      <c r="G1" s="32" t="str">
        <f>IDP!G1</f>
        <v>MOD 910_X3</v>
      </c>
    </row>
    <row r="2" spans="2:14" x14ac:dyDescent="0.3">
      <c r="B2" s="63" t="s">
        <v>8</v>
      </c>
      <c r="C2" s="63"/>
    </row>
    <row r="3" spans="2:14" x14ac:dyDescent="0.3">
      <c r="B3" s="64" t="s">
        <v>9</v>
      </c>
      <c r="C3" s="65"/>
      <c r="D3" s="66" t="str">
        <f>IDP!D3</f>
        <v>Progettazione e sviluppo nuovi prodotti</v>
      </c>
      <c r="E3" s="66"/>
      <c r="F3" s="66"/>
      <c r="G3" s="67"/>
    </row>
    <row r="4" spans="2:14" x14ac:dyDescent="0.3">
      <c r="B4" s="64" t="s">
        <v>10</v>
      </c>
      <c r="C4" s="65"/>
      <c r="D4" s="68" t="s">
        <v>50</v>
      </c>
      <c r="E4" s="68"/>
      <c r="F4" s="68"/>
      <c r="G4" s="69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2" t="s">
        <v>11</v>
      </c>
      <c r="C5" s="73"/>
      <c r="D5" s="34">
        <v>25</v>
      </c>
      <c r="E5" s="50"/>
      <c r="F5" s="50"/>
      <c r="G5" s="51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6</v>
      </c>
      <c r="D7" s="14" t="s">
        <v>7</v>
      </c>
      <c r="E7" s="13" t="s">
        <v>4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20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5">
        <v>2</v>
      </c>
      <c r="D9" s="37">
        <v>2</v>
      </c>
      <c r="E9" s="36" t="s">
        <v>62</v>
      </c>
      <c r="F9" s="10">
        <f>D9-((D9/100)*$D$5)</f>
        <v>1.5</v>
      </c>
      <c r="G9" s="10">
        <f>D9+((D9/100)*$D$5)</f>
        <v>2.5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1</v>
      </c>
      <c r="D10" s="37">
        <v>2</v>
      </c>
      <c r="E10" s="11" t="str">
        <f>E9</f>
        <v>euro (€)</v>
      </c>
      <c r="F10" s="10">
        <f t="shared" ref="F10:F15" si="0">D10-((D10/100)*$D$5)</f>
        <v>1.5</v>
      </c>
      <c r="G10" s="10">
        <f>D10+((D10/100)*$D$5)</f>
        <v>2.5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1</v>
      </c>
      <c r="D11" s="37">
        <v>2</v>
      </c>
      <c r="E11" s="11" t="str">
        <f t="shared" ref="E11:E15" si="1">E10</f>
        <v>euro (€)</v>
      </c>
      <c r="F11" s="10">
        <f t="shared" si="0"/>
        <v>1.5</v>
      </c>
      <c r="G11" s="10">
        <f>D11+((D11/100)*$D$5)</f>
        <v>2.5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2</v>
      </c>
      <c r="E12" s="11" t="str">
        <f t="shared" si="1"/>
        <v>euro (€)</v>
      </c>
      <c r="F12" s="10">
        <f t="shared" si="0"/>
        <v>1.5</v>
      </c>
      <c r="G12" s="10">
        <f t="shared" ref="G12:G15" si="2">D12+((D12/100)*$D$5)</f>
        <v>2.5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2</v>
      </c>
      <c r="E13" s="11" t="str">
        <f t="shared" si="1"/>
        <v>euro (€)</v>
      </c>
      <c r="F13" s="10">
        <f t="shared" si="0"/>
        <v>1.5</v>
      </c>
      <c r="G13" s="10">
        <f t="shared" si="2"/>
        <v>2.5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2</v>
      </c>
      <c r="E14" s="11" t="str">
        <f t="shared" si="1"/>
        <v>euro (€)</v>
      </c>
      <c r="F14" s="10">
        <f t="shared" si="0"/>
        <v>1.5</v>
      </c>
      <c r="G14" s="10">
        <f t="shared" si="2"/>
        <v>2.5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2</v>
      </c>
      <c r="E15" s="11" t="str">
        <f t="shared" si="1"/>
        <v>euro (€)</v>
      </c>
      <c r="F15" s="10">
        <f t="shared" si="0"/>
        <v>1.5</v>
      </c>
      <c r="G15" s="10">
        <f t="shared" si="2"/>
        <v>2.5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5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4" t="str">
        <f>IDP!B1</f>
        <v>Organizzazione</v>
      </c>
      <c r="C1" s="75"/>
      <c r="D1" s="29"/>
      <c r="E1" s="29"/>
      <c r="F1" s="29"/>
      <c r="G1" s="32" t="str">
        <f>IDP!G1</f>
        <v>MOD 910_X3</v>
      </c>
    </row>
    <row r="2" spans="2:14" x14ac:dyDescent="0.3">
      <c r="B2" s="63" t="s">
        <v>8</v>
      </c>
      <c r="C2" s="63"/>
    </row>
    <row r="3" spans="2:14" x14ac:dyDescent="0.3">
      <c r="B3" s="64" t="s">
        <v>9</v>
      </c>
      <c r="C3" s="65"/>
      <c r="D3" s="66" t="str">
        <f>IDP!D3</f>
        <v>Progettazione e sviluppo nuovi prodotti</v>
      </c>
      <c r="E3" s="66"/>
      <c r="F3" s="66"/>
      <c r="G3" s="67"/>
    </row>
    <row r="4" spans="2:14" x14ac:dyDescent="0.3">
      <c r="B4" s="64" t="s">
        <v>10</v>
      </c>
      <c r="C4" s="65"/>
      <c r="D4" s="68" t="s">
        <v>51</v>
      </c>
      <c r="E4" s="68"/>
      <c r="F4" s="68"/>
      <c r="G4" s="69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2" t="s">
        <v>11</v>
      </c>
      <c r="C5" s="73"/>
      <c r="D5" s="34" t="s">
        <v>19</v>
      </c>
      <c r="E5" s="40"/>
      <c r="F5" s="40"/>
      <c r="G5" s="41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82" t="s">
        <v>66</v>
      </c>
      <c r="D7" s="83"/>
      <c r="E7" s="83"/>
      <c r="F7" s="83"/>
      <c r="G7" s="84"/>
    </row>
    <row r="8" spans="2:14" s="8" customFormat="1" ht="30" customHeight="1" x14ac:dyDescent="0.3">
      <c r="B8" s="33" t="s">
        <v>12</v>
      </c>
      <c r="C8" s="79"/>
      <c r="D8" s="80"/>
      <c r="E8" s="80"/>
      <c r="F8" s="80"/>
      <c r="G8" s="81"/>
      <c r="H8" s="16"/>
    </row>
    <row r="9" spans="2:14" ht="45" customHeight="1" x14ac:dyDescent="0.3">
      <c r="B9" s="9">
        <v>2014</v>
      </c>
      <c r="C9" s="76"/>
      <c r="D9" s="77"/>
      <c r="E9" s="77"/>
      <c r="F9" s="77"/>
      <c r="G9" s="78"/>
      <c r="H9" s="15"/>
      <c r="I9" s="15"/>
      <c r="J9" s="15"/>
      <c r="K9" s="3"/>
      <c r="L9" s="3"/>
      <c r="M9" s="3"/>
      <c r="N9" s="3"/>
    </row>
    <row r="10" spans="2:14" ht="45" customHeight="1" x14ac:dyDescent="0.3">
      <c r="B10" s="9">
        <v>2015</v>
      </c>
      <c r="C10" s="76"/>
      <c r="D10" s="77"/>
      <c r="E10" s="77"/>
      <c r="F10" s="77"/>
      <c r="G10" s="78"/>
      <c r="H10" s="15"/>
      <c r="I10" s="15"/>
      <c r="J10" s="15"/>
      <c r="K10" s="3"/>
      <c r="L10" s="3"/>
      <c r="M10" s="3"/>
      <c r="N10" s="3"/>
    </row>
    <row r="11" spans="2:14" ht="45" customHeight="1" x14ac:dyDescent="0.3">
      <c r="B11" s="9">
        <v>2016</v>
      </c>
      <c r="C11" s="76"/>
      <c r="D11" s="77"/>
      <c r="E11" s="77"/>
      <c r="F11" s="77"/>
      <c r="G11" s="78"/>
      <c r="H11" s="15"/>
      <c r="I11" s="15"/>
      <c r="J11" s="15"/>
      <c r="K11" s="3"/>
      <c r="L11" s="3"/>
      <c r="M11" s="3"/>
      <c r="N11" s="3"/>
    </row>
    <row r="12" spans="2:14" ht="45" customHeight="1" x14ac:dyDescent="0.3">
      <c r="B12" s="9">
        <v>2017</v>
      </c>
      <c r="C12" s="76"/>
      <c r="D12" s="77"/>
      <c r="E12" s="77"/>
      <c r="F12" s="77"/>
      <c r="G12" s="78"/>
      <c r="H12" s="15"/>
      <c r="I12" s="15"/>
      <c r="J12" s="15"/>
      <c r="K12" s="3"/>
      <c r="L12" s="3"/>
      <c r="M12" s="3"/>
      <c r="N12" s="3"/>
    </row>
    <row r="13" spans="2:14" ht="45" customHeight="1" x14ac:dyDescent="0.3">
      <c r="B13" s="9">
        <v>2018</v>
      </c>
      <c r="C13" s="76"/>
      <c r="D13" s="77"/>
      <c r="E13" s="77"/>
      <c r="F13" s="77"/>
      <c r="G13" s="78"/>
      <c r="H13" s="15"/>
      <c r="I13" s="15"/>
      <c r="J13" s="15"/>
      <c r="K13" s="3"/>
      <c r="L13" s="3"/>
      <c r="M13" s="3"/>
      <c r="N13" s="3"/>
    </row>
    <row r="14" spans="2:14" ht="45" customHeight="1" x14ac:dyDescent="0.3">
      <c r="B14" s="9">
        <v>2019</v>
      </c>
      <c r="C14" s="76"/>
      <c r="D14" s="77"/>
      <c r="E14" s="77"/>
      <c r="F14" s="77"/>
      <c r="G14" s="78"/>
      <c r="H14" s="15"/>
      <c r="I14" s="15"/>
      <c r="J14" s="15"/>
      <c r="K14" s="2"/>
      <c r="L14" s="2"/>
      <c r="M14" s="2"/>
      <c r="N14" s="2"/>
    </row>
    <row r="15" spans="2:14" s="5" customFormat="1" ht="45" customHeight="1" x14ac:dyDescent="0.3">
      <c r="B15" s="9">
        <v>2020</v>
      </c>
      <c r="C15" s="76"/>
      <c r="D15" s="77"/>
      <c r="E15" s="77"/>
      <c r="F15" s="77"/>
      <c r="G15" s="78"/>
      <c r="H15" s="15"/>
      <c r="I15" s="15"/>
      <c r="J15" s="15"/>
    </row>
  </sheetData>
  <sheetProtection password="DF1E" sheet="1" objects="1" scenarios="1"/>
  <mergeCells count="16">
    <mergeCell ref="B5:C5"/>
    <mergeCell ref="B1:C1"/>
    <mergeCell ref="B2:C2"/>
    <mergeCell ref="B3:C3"/>
    <mergeCell ref="D3:G3"/>
    <mergeCell ref="B4:C4"/>
    <mergeCell ref="D4:G4"/>
    <mergeCell ref="C14:G14"/>
    <mergeCell ref="C15:G15"/>
    <mergeCell ref="C8:G8"/>
    <mergeCell ref="C7:G7"/>
    <mergeCell ref="C9:G9"/>
    <mergeCell ref="C10:G10"/>
    <mergeCell ref="C11:G11"/>
    <mergeCell ref="C12:G12"/>
    <mergeCell ref="C13:G13"/>
  </mergeCells>
  <pageMargins left="0.70866141732283472" right="0.70866141732283472" top="0.74803149606299213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4" t="str">
        <f>IDP!B1</f>
        <v>Organizzazione</v>
      </c>
      <c r="C1" s="75"/>
      <c r="D1" s="29"/>
      <c r="E1" s="29"/>
      <c r="F1" s="29"/>
      <c r="G1" s="32" t="str">
        <f>IDP!G1</f>
        <v>MOD 910_X3</v>
      </c>
    </row>
    <row r="2" spans="2:14" x14ac:dyDescent="0.3">
      <c r="B2" s="63" t="s">
        <v>8</v>
      </c>
      <c r="C2" s="63"/>
    </row>
    <row r="3" spans="2:14" x14ac:dyDescent="0.3">
      <c r="B3" s="64" t="s">
        <v>9</v>
      </c>
      <c r="C3" s="65"/>
      <c r="D3" s="66" t="str">
        <f>IDP!D3</f>
        <v>Progettazione e sviluppo nuovi prodotti</v>
      </c>
      <c r="E3" s="66"/>
      <c r="F3" s="66"/>
      <c r="G3" s="67"/>
    </row>
    <row r="4" spans="2:14" x14ac:dyDescent="0.3">
      <c r="B4" s="64" t="s">
        <v>10</v>
      </c>
      <c r="C4" s="65"/>
      <c r="D4" s="68" t="s">
        <v>2</v>
      </c>
      <c r="E4" s="68"/>
      <c r="F4" s="68"/>
      <c r="G4" s="69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2" t="s">
        <v>11</v>
      </c>
      <c r="C5" s="73"/>
      <c r="D5" s="34">
        <v>10</v>
      </c>
      <c r="E5" s="30"/>
      <c r="F5" s="30"/>
      <c r="G5" s="31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6</v>
      </c>
      <c r="D7" s="14" t="s">
        <v>7</v>
      </c>
      <c r="E7" s="13" t="s">
        <v>4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14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5">
        <v>65000</v>
      </c>
      <c r="D9" s="37">
        <v>100000</v>
      </c>
      <c r="E9" s="36" t="s">
        <v>17</v>
      </c>
      <c r="F9" s="10">
        <f>D9-((D9/100)*$D$5)</f>
        <v>90000</v>
      </c>
      <c r="G9" s="10">
        <f>D9+((D9/100)*$D$5)</f>
        <v>110000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85000</v>
      </c>
      <c r="D10" s="37">
        <v>100000</v>
      </c>
      <c r="E10" s="11" t="str">
        <f>E9</f>
        <v>Euro (€)</v>
      </c>
      <c r="F10" s="10">
        <f>D10-((D10/100)*$D$5)</f>
        <v>90000</v>
      </c>
      <c r="G10" s="10">
        <f>D10+((D10/100)*$D$5)</f>
        <v>110000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120000</v>
      </c>
      <c r="D11" s="37">
        <v>100000</v>
      </c>
      <c r="E11" s="11" t="str">
        <f t="shared" ref="E11:E15" si="0">E10</f>
        <v>Euro (€)</v>
      </c>
      <c r="F11" s="10">
        <f>D11-((D11/100)*$D$5)</f>
        <v>90000</v>
      </c>
      <c r="G11" s="10">
        <f>D11+((D11/100)*$D$5)</f>
        <v>110000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>
        <v>120000</v>
      </c>
      <c r="D12" s="37">
        <v>100000</v>
      </c>
      <c r="E12" s="11" t="str">
        <f t="shared" si="0"/>
        <v>Euro (€)</v>
      </c>
      <c r="F12" s="10">
        <f t="shared" ref="F12:F15" si="1">D12-((D12/100)*$D$5)</f>
        <v>90000</v>
      </c>
      <c r="G12" s="10">
        <f t="shared" ref="G12:G15" si="2">D12+((D12/100)*$D$5)</f>
        <v>110000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100000</v>
      </c>
      <c r="E13" s="11" t="str">
        <f t="shared" si="0"/>
        <v>Euro (€)</v>
      </c>
      <c r="F13" s="10">
        <f t="shared" si="1"/>
        <v>90000</v>
      </c>
      <c r="G13" s="10">
        <f t="shared" si="2"/>
        <v>110000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100000</v>
      </c>
      <c r="E14" s="11" t="str">
        <f t="shared" si="0"/>
        <v>Euro (€)</v>
      </c>
      <c r="F14" s="10">
        <f t="shared" si="1"/>
        <v>90000</v>
      </c>
      <c r="G14" s="10">
        <f t="shared" si="2"/>
        <v>110000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100000</v>
      </c>
      <c r="E15" s="11" t="str">
        <f t="shared" si="0"/>
        <v>Euro (€)</v>
      </c>
      <c r="F15" s="10">
        <f t="shared" si="1"/>
        <v>90000</v>
      </c>
      <c r="G15" s="10">
        <f t="shared" si="2"/>
        <v>110000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D4:G4"/>
    <mergeCell ref="D3:G3"/>
    <mergeCell ref="B3:C3"/>
    <mergeCell ref="B4:C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4" t="str">
        <f>IDP!B1</f>
        <v>Organizzazione</v>
      </c>
      <c r="C1" s="75"/>
      <c r="D1" s="29"/>
      <c r="E1" s="29"/>
      <c r="F1" s="29"/>
      <c r="G1" s="32" t="str">
        <f>IDP!G1</f>
        <v>MOD 910_X3</v>
      </c>
    </row>
    <row r="2" spans="2:14" x14ac:dyDescent="0.3">
      <c r="B2" s="63" t="s">
        <v>8</v>
      </c>
      <c r="C2" s="63"/>
    </row>
    <row r="3" spans="2:14" x14ac:dyDescent="0.3">
      <c r="B3" s="64" t="s">
        <v>9</v>
      </c>
      <c r="C3" s="65"/>
      <c r="D3" s="66" t="str">
        <f>IDP!D3</f>
        <v>Progettazione e sviluppo nuovi prodotti</v>
      </c>
      <c r="E3" s="66"/>
      <c r="F3" s="66"/>
      <c r="G3" s="67"/>
    </row>
    <row r="4" spans="2:14" x14ac:dyDescent="0.3">
      <c r="B4" s="64" t="s">
        <v>10</v>
      </c>
      <c r="C4" s="65"/>
      <c r="D4" s="68" t="s">
        <v>43</v>
      </c>
      <c r="E4" s="68"/>
      <c r="F4" s="68"/>
      <c r="G4" s="69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2" t="s">
        <v>11</v>
      </c>
      <c r="C5" s="73"/>
      <c r="D5" s="34" t="s">
        <v>19</v>
      </c>
      <c r="E5" s="30"/>
      <c r="F5" s="30"/>
      <c r="G5" s="31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55</v>
      </c>
      <c r="D7" s="14" t="s">
        <v>54</v>
      </c>
      <c r="E7" s="13" t="s">
        <v>4</v>
      </c>
      <c r="F7" s="14" t="s">
        <v>22</v>
      </c>
      <c r="G7" s="14" t="s">
        <v>23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13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5">
        <v>4</v>
      </c>
      <c r="D9" s="37">
        <v>8</v>
      </c>
      <c r="E9" s="36" t="s">
        <v>21</v>
      </c>
      <c r="F9" s="10">
        <f>(C9/D9)*100</f>
        <v>50</v>
      </c>
      <c r="G9" s="10">
        <f>100-F9</f>
        <v>50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5</v>
      </c>
      <c r="D10" s="37">
        <v>6</v>
      </c>
      <c r="E10" s="11" t="str">
        <f>E9</f>
        <v>numero (n)</v>
      </c>
      <c r="F10" s="10">
        <f t="shared" ref="F10:F15" si="0">(C10/D10)*100</f>
        <v>83.333333333333343</v>
      </c>
      <c r="G10" s="10">
        <f t="shared" ref="G10:G15" si="1">100-F10</f>
        <v>16.666666666666657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5</v>
      </c>
      <c r="D11" s="37">
        <v>6</v>
      </c>
      <c r="E11" s="11" t="str">
        <f t="shared" ref="E11:E15" si="2">E10</f>
        <v>numero (n)</v>
      </c>
      <c r="F11" s="10">
        <f t="shared" si="0"/>
        <v>83.333333333333343</v>
      </c>
      <c r="G11" s="10">
        <f t="shared" si="1"/>
        <v>16.666666666666657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/>
      <c r="E12" s="11" t="str">
        <f t="shared" si="2"/>
        <v>numero (n)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/>
      <c r="E13" s="11" t="str">
        <f t="shared" si="2"/>
        <v>numero (n)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/>
      <c r="E14" s="11" t="str">
        <f t="shared" si="2"/>
        <v>numero (n)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/>
      <c r="E15" s="11" t="str">
        <f t="shared" si="2"/>
        <v>numero (n)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4" t="str">
        <f>IDP!B1</f>
        <v>Organizzazione</v>
      </c>
      <c r="C1" s="75"/>
      <c r="D1" s="29"/>
      <c r="E1" s="29"/>
      <c r="F1" s="29"/>
      <c r="G1" s="32" t="str">
        <f>IDP!G1</f>
        <v>MOD 910_X3</v>
      </c>
    </row>
    <row r="2" spans="2:14" x14ac:dyDescent="0.3">
      <c r="B2" s="63" t="s">
        <v>8</v>
      </c>
      <c r="C2" s="63"/>
    </row>
    <row r="3" spans="2:14" x14ac:dyDescent="0.3">
      <c r="B3" s="64" t="s">
        <v>9</v>
      </c>
      <c r="C3" s="65"/>
      <c r="D3" s="66" t="str">
        <f>IDP!D3</f>
        <v>Progettazione e sviluppo nuovi prodotti</v>
      </c>
      <c r="E3" s="66"/>
      <c r="F3" s="66"/>
      <c r="G3" s="67"/>
    </row>
    <row r="4" spans="2:14" x14ac:dyDescent="0.3">
      <c r="B4" s="64" t="s">
        <v>10</v>
      </c>
      <c r="C4" s="65"/>
      <c r="D4" s="68" t="s">
        <v>52</v>
      </c>
      <c r="E4" s="68"/>
      <c r="F4" s="68"/>
      <c r="G4" s="69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2" t="s">
        <v>11</v>
      </c>
      <c r="C5" s="73"/>
      <c r="D5" s="34" t="s">
        <v>19</v>
      </c>
      <c r="E5" s="50"/>
      <c r="F5" s="50"/>
      <c r="G5" s="51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53</v>
      </c>
      <c r="D7" s="14" t="s">
        <v>54</v>
      </c>
      <c r="E7" s="13" t="s">
        <v>4</v>
      </c>
      <c r="F7" s="14" t="s">
        <v>56</v>
      </c>
      <c r="G7" s="14" t="s">
        <v>23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13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5">
        <v>50</v>
      </c>
      <c r="D9" s="37">
        <v>8</v>
      </c>
      <c r="E9" s="36" t="s">
        <v>21</v>
      </c>
      <c r="F9" s="10">
        <f>C9/D9</f>
        <v>6.25</v>
      </c>
      <c r="G9" s="10">
        <f>100-F9</f>
        <v>93.75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25</v>
      </c>
      <c r="D10" s="37">
        <v>6</v>
      </c>
      <c r="E10" s="11" t="str">
        <f>E9</f>
        <v>numero (n)</v>
      </c>
      <c r="F10" s="10">
        <f t="shared" ref="F10:F15" si="0">C10/D10</f>
        <v>4.166666666666667</v>
      </c>
      <c r="G10" s="10">
        <f t="shared" ref="G10:G15" si="1">100-F10</f>
        <v>95.833333333333329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0</v>
      </c>
      <c r="D11" s="37">
        <v>6</v>
      </c>
      <c r="E11" s="11" t="str">
        <f t="shared" ref="E11:E15" si="2">E10</f>
        <v>numero (n)</v>
      </c>
      <c r="F11" s="10">
        <f t="shared" si="0"/>
        <v>0</v>
      </c>
      <c r="G11" s="10">
        <f t="shared" si="1"/>
        <v>100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/>
      <c r="E12" s="11" t="str">
        <f t="shared" si="2"/>
        <v>numero (n)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/>
      <c r="E13" s="11" t="str">
        <f t="shared" si="2"/>
        <v>numero (n)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/>
      <c r="E14" s="11" t="str">
        <f t="shared" si="2"/>
        <v>numero (n)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/>
      <c r="E15" s="11" t="str">
        <f t="shared" si="2"/>
        <v>numero (n)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4" t="str">
        <f>IDP!B1</f>
        <v>Organizzazione</v>
      </c>
      <c r="C1" s="75"/>
      <c r="D1" s="29"/>
      <c r="E1" s="29"/>
      <c r="F1" s="29"/>
      <c r="G1" s="32" t="str">
        <f>IDP!G1</f>
        <v>MOD 910_X3</v>
      </c>
    </row>
    <row r="2" spans="2:14" x14ac:dyDescent="0.3">
      <c r="B2" s="63" t="s">
        <v>8</v>
      </c>
      <c r="C2" s="63"/>
    </row>
    <row r="3" spans="2:14" x14ac:dyDescent="0.3">
      <c r="B3" s="64" t="s">
        <v>9</v>
      </c>
      <c r="C3" s="65"/>
      <c r="D3" s="66" t="str">
        <f>IDP!D3</f>
        <v>Progettazione e sviluppo nuovi prodotti</v>
      </c>
      <c r="E3" s="66"/>
      <c r="F3" s="66"/>
      <c r="G3" s="67"/>
    </row>
    <row r="4" spans="2:14" x14ac:dyDescent="0.3">
      <c r="B4" s="64" t="s">
        <v>10</v>
      </c>
      <c r="C4" s="65"/>
      <c r="D4" s="68" t="s">
        <v>45</v>
      </c>
      <c r="E4" s="68"/>
      <c r="F4" s="68"/>
      <c r="G4" s="69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2" t="s">
        <v>11</v>
      </c>
      <c r="C5" s="73"/>
      <c r="D5" s="34" t="s">
        <v>19</v>
      </c>
      <c r="E5" s="50"/>
      <c r="F5" s="50"/>
      <c r="G5" s="51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57</v>
      </c>
      <c r="D7" s="14" t="s">
        <v>58</v>
      </c>
      <c r="E7" s="13" t="s">
        <v>4</v>
      </c>
      <c r="F7" s="14" t="s">
        <v>22</v>
      </c>
      <c r="G7" s="14" t="s">
        <v>23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13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5">
        <v>0</v>
      </c>
      <c r="D9" s="37">
        <v>0</v>
      </c>
      <c r="E9" s="36" t="s">
        <v>21</v>
      </c>
      <c r="F9" s="10" t="e">
        <f>(C9/D9)*100</f>
        <v>#DIV/0!</v>
      </c>
      <c r="G9" s="10" t="e">
        <f>100-F9</f>
        <v>#DIV/0!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0</v>
      </c>
      <c r="D10" s="37">
        <v>0</v>
      </c>
      <c r="E10" s="11" t="str">
        <f>E9</f>
        <v>numero (n)</v>
      </c>
      <c r="F10" s="10" t="e">
        <f t="shared" ref="F10:F15" si="0">(C10/D10)*100</f>
        <v>#DIV/0!</v>
      </c>
      <c r="G10" s="10" t="e">
        <f t="shared" ref="G10:G15" si="1">100-F10</f>
        <v>#DIV/0!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0</v>
      </c>
      <c r="D11" s="37">
        <v>0</v>
      </c>
      <c r="E11" s="11" t="str">
        <f t="shared" ref="E11:E15" si="2">E10</f>
        <v>numero (n)</v>
      </c>
      <c r="F11" s="10" t="e">
        <f t="shared" si="0"/>
        <v>#DIV/0!</v>
      </c>
      <c r="G11" s="10" t="e">
        <f t="shared" si="1"/>
        <v>#DIV/0!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/>
      <c r="E12" s="11" t="str">
        <f t="shared" si="2"/>
        <v>numero (n)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/>
      <c r="E13" s="11" t="str">
        <f t="shared" si="2"/>
        <v>numero (n)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/>
      <c r="E14" s="11" t="str">
        <f t="shared" si="2"/>
        <v>numero (n)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/>
      <c r="E15" s="11" t="str">
        <f t="shared" si="2"/>
        <v>numero (n)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4" t="str">
        <f>IDP!B1</f>
        <v>Organizzazione</v>
      </c>
      <c r="C1" s="75"/>
      <c r="D1" s="29"/>
      <c r="E1" s="29"/>
      <c r="F1" s="29"/>
      <c r="G1" s="32" t="str">
        <f>IDP!G1</f>
        <v>MOD 910_X3</v>
      </c>
    </row>
    <row r="2" spans="2:14" x14ac:dyDescent="0.3">
      <c r="B2" s="63" t="s">
        <v>8</v>
      </c>
      <c r="C2" s="63"/>
    </row>
    <row r="3" spans="2:14" x14ac:dyDescent="0.3">
      <c r="B3" s="64" t="s">
        <v>9</v>
      </c>
      <c r="C3" s="65"/>
      <c r="D3" s="66" t="str">
        <f>IDP!D3</f>
        <v>Progettazione e sviluppo nuovi prodotti</v>
      </c>
      <c r="E3" s="66"/>
      <c r="F3" s="66"/>
      <c r="G3" s="67"/>
    </row>
    <row r="4" spans="2:14" x14ac:dyDescent="0.3">
      <c r="B4" s="64" t="s">
        <v>10</v>
      </c>
      <c r="C4" s="65"/>
      <c r="D4" s="68" t="s">
        <v>59</v>
      </c>
      <c r="E4" s="68"/>
      <c r="F4" s="68"/>
      <c r="G4" s="69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2" t="s">
        <v>11</v>
      </c>
      <c r="C5" s="73"/>
      <c r="D5" s="34" t="s">
        <v>19</v>
      </c>
      <c r="E5" s="50"/>
      <c r="F5" s="50"/>
      <c r="G5" s="51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60</v>
      </c>
      <c r="D7" s="14" t="s">
        <v>61</v>
      </c>
      <c r="E7" s="13" t="s">
        <v>4</v>
      </c>
      <c r="F7" s="14" t="s">
        <v>22</v>
      </c>
      <c r="G7" s="14" t="s">
        <v>23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13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5">
        <v>60</v>
      </c>
      <c r="D9" s="37">
        <v>40</v>
      </c>
      <c r="E9" s="36" t="s">
        <v>18</v>
      </c>
      <c r="F9" s="10">
        <f>(C9/D9)*100</f>
        <v>150</v>
      </c>
      <c r="G9" s="10">
        <f>100-F9</f>
        <v>-50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90</v>
      </c>
      <c r="D10" s="37">
        <v>90</v>
      </c>
      <c r="E10" s="11" t="str">
        <f>E9</f>
        <v>giorni (gg)</v>
      </c>
      <c r="F10" s="10">
        <f t="shared" ref="F10:F15" si="0">(C10/D10)*100</f>
        <v>100</v>
      </c>
      <c r="G10" s="10">
        <f t="shared" ref="G10:G15" si="1">100-F10</f>
        <v>0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90</v>
      </c>
      <c r="D11" s="37">
        <v>180</v>
      </c>
      <c r="E11" s="11" t="str">
        <f t="shared" ref="E11:E15" si="2">E10</f>
        <v>giorni (gg)</v>
      </c>
      <c r="F11" s="10">
        <f t="shared" si="0"/>
        <v>50</v>
      </c>
      <c r="G11" s="10">
        <f t="shared" si="1"/>
        <v>50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/>
      <c r="E12" s="11" t="str">
        <f t="shared" si="2"/>
        <v>giorni (gg)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/>
      <c r="E13" s="11" t="str">
        <f t="shared" si="2"/>
        <v>giorni (gg)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/>
      <c r="E14" s="11" t="str">
        <f t="shared" si="2"/>
        <v>giorni (gg)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/>
      <c r="E15" s="11" t="str">
        <f t="shared" si="2"/>
        <v>giorni (gg)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4" t="str">
        <f>IDP!B1</f>
        <v>Organizzazione</v>
      </c>
      <c r="C1" s="75"/>
      <c r="D1" s="29"/>
      <c r="E1" s="29"/>
      <c r="F1" s="29"/>
      <c r="G1" s="32" t="str">
        <f>IDP!G1</f>
        <v>MOD 910_X3</v>
      </c>
    </row>
    <row r="2" spans="2:14" x14ac:dyDescent="0.3">
      <c r="B2" s="63" t="s">
        <v>8</v>
      </c>
      <c r="C2" s="63"/>
    </row>
    <row r="3" spans="2:14" x14ac:dyDescent="0.3">
      <c r="B3" s="64" t="s">
        <v>9</v>
      </c>
      <c r="C3" s="65"/>
      <c r="D3" s="66" t="str">
        <f>IDP!D3</f>
        <v>Progettazione e sviluppo nuovi prodotti</v>
      </c>
      <c r="E3" s="66"/>
      <c r="F3" s="66"/>
      <c r="G3" s="67"/>
    </row>
    <row r="4" spans="2:14" x14ac:dyDescent="0.3">
      <c r="B4" s="64" t="s">
        <v>10</v>
      </c>
      <c r="C4" s="65"/>
      <c r="D4" s="68" t="s">
        <v>64</v>
      </c>
      <c r="E4" s="68"/>
      <c r="F4" s="68"/>
      <c r="G4" s="69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2" t="s">
        <v>11</v>
      </c>
      <c r="C5" s="73"/>
      <c r="D5" s="34" t="s">
        <v>19</v>
      </c>
      <c r="E5" s="50"/>
      <c r="F5" s="50"/>
      <c r="G5" s="51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65</v>
      </c>
      <c r="D7" s="14" t="s">
        <v>63</v>
      </c>
      <c r="E7" s="13" t="s">
        <v>4</v>
      </c>
      <c r="F7" s="14" t="s">
        <v>22</v>
      </c>
      <c r="G7" s="14" t="s">
        <v>23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13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5">
        <v>15000</v>
      </c>
      <c r="D9" s="37">
        <v>10000</v>
      </c>
      <c r="E9" s="36" t="s">
        <v>62</v>
      </c>
      <c r="F9" s="10">
        <f>(C9/D9)*100</f>
        <v>150</v>
      </c>
      <c r="G9" s="10">
        <f>100-F9</f>
        <v>-50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7500</v>
      </c>
      <c r="D10" s="37">
        <v>10000</v>
      </c>
      <c r="E10" s="11" t="str">
        <f>E9</f>
        <v>euro (€)</v>
      </c>
      <c r="F10" s="10">
        <f t="shared" ref="F10:F15" si="0">(C10/D10)*100</f>
        <v>75</v>
      </c>
      <c r="G10" s="10">
        <f t="shared" ref="G10:G15" si="1">100-F10</f>
        <v>25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7500</v>
      </c>
      <c r="D11" s="37">
        <v>10000</v>
      </c>
      <c r="E11" s="11" t="str">
        <f t="shared" ref="E11:E15" si="2">E10</f>
        <v>euro (€)</v>
      </c>
      <c r="F11" s="10">
        <f t="shared" si="0"/>
        <v>75</v>
      </c>
      <c r="G11" s="10">
        <f t="shared" si="1"/>
        <v>25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/>
      <c r="E12" s="11" t="str">
        <f t="shared" si="2"/>
        <v>euro (€)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/>
      <c r="E13" s="11" t="str">
        <f t="shared" si="2"/>
        <v>euro (€)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/>
      <c r="E14" s="11" t="str">
        <f t="shared" si="2"/>
        <v>euro (€)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/>
      <c r="E15" s="11" t="str">
        <f t="shared" si="2"/>
        <v>euro (€)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4" t="str">
        <f>IDP!B1</f>
        <v>Organizzazione</v>
      </c>
      <c r="C1" s="75"/>
      <c r="D1" s="29"/>
      <c r="E1" s="29"/>
      <c r="F1" s="29"/>
      <c r="G1" s="32" t="str">
        <f>IDP!G1</f>
        <v>MOD 910_X3</v>
      </c>
    </row>
    <row r="2" spans="2:14" x14ac:dyDescent="0.3">
      <c r="B2" s="63" t="s">
        <v>8</v>
      </c>
      <c r="C2" s="63"/>
    </row>
    <row r="3" spans="2:14" x14ac:dyDescent="0.3">
      <c r="B3" s="64" t="s">
        <v>9</v>
      </c>
      <c r="C3" s="65"/>
      <c r="D3" s="66" t="str">
        <f>IDP!D3</f>
        <v>Progettazione e sviluppo nuovi prodotti</v>
      </c>
      <c r="E3" s="66"/>
      <c r="F3" s="66"/>
      <c r="G3" s="67"/>
    </row>
    <row r="4" spans="2:14" x14ac:dyDescent="0.3">
      <c r="B4" s="64" t="s">
        <v>10</v>
      </c>
      <c r="C4" s="65"/>
      <c r="D4" s="68" t="s">
        <v>48</v>
      </c>
      <c r="E4" s="68"/>
      <c r="F4" s="68"/>
      <c r="G4" s="69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2" t="s">
        <v>11</v>
      </c>
      <c r="C5" s="73"/>
      <c r="D5" s="34">
        <v>10</v>
      </c>
      <c r="E5" s="50"/>
      <c r="F5" s="50"/>
      <c r="G5" s="51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6</v>
      </c>
      <c r="D7" s="14" t="s">
        <v>7</v>
      </c>
      <c r="E7" s="13" t="s">
        <v>4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20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5">
        <v>2</v>
      </c>
      <c r="D9" s="37">
        <v>4</v>
      </c>
      <c r="E9" s="36" t="s">
        <v>21</v>
      </c>
      <c r="F9" s="10">
        <f>(D9-((D9/100)*$D$5))</f>
        <v>3.6</v>
      </c>
      <c r="G9" s="10">
        <f>(D9+((D9/100)*$D$5))</f>
        <v>4.4000000000000004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3</v>
      </c>
      <c r="D10" s="37">
        <v>4</v>
      </c>
      <c r="E10" s="11" t="str">
        <f>E9</f>
        <v>numero (n)</v>
      </c>
      <c r="F10" s="10">
        <f t="shared" ref="F10:F15" si="0">(D10-((D10/100)*$D$5))</f>
        <v>3.6</v>
      </c>
      <c r="G10" s="10">
        <f t="shared" ref="G10:G15" si="1">(D10+((D10/100)*$D$5))</f>
        <v>4.4000000000000004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3</v>
      </c>
      <c r="D11" s="37">
        <v>4</v>
      </c>
      <c r="E11" s="11" t="str">
        <f t="shared" ref="E11:E15" si="2">E10</f>
        <v>numero (n)</v>
      </c>
      <c r="F11" s="10">
        <f t="shared" si="0"/>
        <v>3.6</v>
      </c>
      <c r="G11" s="10">
        <f t="shared" si="1"/>
        <v>4.4000000000000004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4</v>
      </c>
      <c r="E12" s="11" t="str">
        <f t="shared" si="2"/>
        <v>numero (n)</v>
      </c>
      <c r="F12" s="10">
        <f t="shared" si="0"/>
        <v>3.6</v>
      </c>
      <c r="G12" s="10">
        <f t="shared" si="1"/>
        <v>4.4000000000000004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4</v>
      </c>
      <c r="E13" s="11" t="str">
        <f t="shared" si="2"/>
        <v>numero (n)</v>
      </c>
      <c r="F13" s="10">
        <f t="shared" si="0"/>
        <v>3.6</v>
      </c>
      <c r="G13" s="10">
        <f t="shared" si="1"/>
        <v>4.4000000000000004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4</v>
      </c>
      <c r="E14" s="11" t="str">
        <f t="shared" si="2"/>
        <v>numero (n)</v>
      </c>
      <c r="F14" s="10">
        <f t="shared" si="0"/>
        <v>3.6</v>
      </c>
      <c r="G14" s="10">
        <f t="shared" si="1"/>
        <v>4.4000000000000004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4</v>
      </c>
      <c r="E15" s="11" t="str">
        <f t="shared" si="2"/>
        <v>numero (n)</v>
      </c>
      <c r="F15" s="10">
        <f t="shared" si="0"/>
        <v>3.6</v>
      </c>
      <c r="G15" s="10">
        <f t="shared" si="1"/>
        <v>4.4000000000000004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4" t="str">
        <f>IDP!B1</f>
        <v>Organizzazione</v>
      </c>
      <c r="C1" s="75"/>
      <c r="D1" s="29"/>
      <c r="E1" s="29"/>
      <c r="F1" s="29"/>
      <c r="G1" s="32" t="str">
        <f>IDP!G1</f>
        <v>MOD 910_X3</v>
      </c>
    </row>
    <row r="2" spans="2:14" x14ac:dyDescent="0.3">
      <c r="B2" s="63" t="s">
        <v>8</v>
      </c>
      <c r="C2" s="63"/>
    </row>
    <row r="3" spans="2:14" x14ac:dyDescent="0.3">
      <c r="B3" s="64" t="s">
        <v>9</v>
      </c>
      <c r="C3" s="65"/>
      <c r="D3" s="66" t="str">
        <f>IDP!D3</f>
        <v>Progettazione e sviluppo nuovi prodotti</v>
      </c>
      <c r="E3" s="66"/>
      <c r="F3" s="66"/>
      <c r="G3" s="67"/>
    </row>
    <row r="4" spans="2:14" x14ac:dyDescent="0.3">
      <c r="B4" s="64" t="s">
        <v>10</v>
      </c>
      <c r="C4" s="65"/>
      <c r="D4" s="68" t="s">
        <v>49</v>
      </c>
      <c r="E4" s="68"/>
      <c r="F4" s="68"/>
      <c r="G4" s="69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2" t="s">
        <v>11</v>
      </c>
      <c r="C5" s="73"/>
      <c r="D5" s="34">
        <v>25</v>
      </c>
      <c r="E5" s="50"/>
      <c r="F5" s="50"/>
      <c r="G5" s="51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6</v>
      </c>
      <c r="D7" s="14" t="s">
        <v>7</v>
      </c>
      <c r="E7" s="13" t="s">
        <v>4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20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5">
        <v>25000</v>
      </c>
      <c r="D9" s="37">
        <v>10000</v>
      </c>
      <c r="E9" s="36" t="s">
        <v>62</v>
      </c>
      <c r="F9" s="10">
        <f>D9-((D9/100)*$D$5)</f>
        <v>7500</v>
      </c>
      <c r="G9" s="10">
        <f>D9+((D9/100)*$D$5)</f>
        <v>12500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15000</v>
      </c>
      <c r="D10" s="37">
        <v>10000</v>
      </c>
      <c r="E10" s="11" t="str">
        <f>E9</f>
        <v>euro (€)</v>
      </c>
      <c r="F10" s="10">
        <f t="shared" ref="F10:F15" si="0">D10-((D10/100)*$D$5)</f>
        <v>7500</v>
      </c>
      <c r="G10" s="10">
        <f>D10+((D10/100)*$D$5)</f>
        <v>12500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15000</v>
      </c>
      <c r="D11" s="37">
        <v>10000</v>
      </c>
      <c r="E11" s="11" t="str">
        <f t="shared" ref="E11:E15" si="1">E10</f>
        <v>euro (€)</v>
      </c>
      <c r="F11" s="10">
        <f t="shared" si="0"/>
        <v>7500</v>
      </c>
      <c r="G11" s="10">
        <f>D11+((D11/100)*$D$5)</f>
        <v>12500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10000</v>
      </c>
      <c r="E12" s="11" t="str">
        <f t="shared" si="1"/>
        <v>euro (€)</v>
      </c>
      <c r="F12" s="10">
        <f t="shared" si="0"/>
        <v>7500</v>
      </c>
      <c r="G12" s="10">
        <f t="shared" ref="G12:G15" si="2">D12+((D12/100)*$D$5)</f>
        <v>12500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10000</v>
      </c>
      <c r="E13" s="11" t="str">
        <f t="shared" si="1"/>
        <v>euro (€)</v>
      </c>
      <c r="F13" s="10">
        <f t="shared" si="0"/>
        <v>7500</v>
      </c>
      <c r="G13" s="10">
        <f t="shared" si="2"/>
        <v>12500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10000</v>
      </c>
      <c r="E14" s="11" t="str">
        <f t="shared" si="1"/>
        <v>euro (€)</v>
      </c>
      <c r="F14" s="10">
        <f t="shared" si="0"/>
        <v>7500</v>
      </c>
      <c r="G14" s="10">
        <f t="shared" si="2"/>
        <v>12500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10000</v>
      </c>
      <c r="E15" s="11" t="str">
        <f t="shared" si="1"/>
        <v>euro (€)</v>
      </c>
      <c r="F15" s="10">
        <f t="shared" si="0"/>
        <v>7500</v>
      </c>
      <c r="G15" s="10">
        <f t="shared" si="2"/>
        <v>12500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IDP</vt:lpstr>
      <vt:lpstr>IDP (1)</vt:lpstr>
      <vt:lpstr>IDP (2)</vt:lpstr>
      <vt:lpstr>IDP (3)</vt:lpstr>
      <vt:lpstr>IDP (4)</vt:lpstr>
      <vt:lpstr>IDP (5)</vt:lpstr>
      <vt:lpstr>IDP (6)</vt:lpstr>
      <vt:lpstr>IDP (7)</vt:lpstr>
      <vt:lpstr>IDP (8)</vt:lpstr>
      <vt:lpstr>IDP (9)</vt:lpstr>
      <vt:lpstr>IDP (10)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2018-07-18T15:12:17Z</dcterms:modified>
</cp:coreProperties>
</file>